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192.168.0.104\общие ресурсы уэф\БЮДЖЕТ\Совет\УЭФ\СПЕЦИАЛИСТЫ\ЭКОНОМИСТ\ОТЧЕТЫ КВАРТАЛ\ОТЧЕТЫ ПО ПРОГРАММАМ ежеквартально\2020\отчеты на сайт 4 квартал\"/>
    </mc:Choice>
  </mc:AlternateContent>
  <xr:revisionPtr revIDLastSave="0" documentId="13_ncr:1_{57BAE31E-6363-476F-A01B-A5B3FFD0171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07 эф управление финансами" sheetId="1" r:id="rId1"/>
    <sheet name="12 эф. муниципальное управ." sheetId="2" r:id="rId2"/>
  </sheets>
  <definedNames>
    <definedName name="_xlnm.Print_Area" localSheetId="1">'12 эф. муниципальное управ.'!$A$1:$M$161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40" i="2"/>
  <c r="F155" i="2"/>
  <c r="E19" i="2" l="1"/>
  <c r="F135" i="2" l="1"/>
  <c r="E115" i="2"/>
  <c r="F79" i="2"/>
  <c r="F78" i="2"/>
  <c r="E79" i="2"/>
  <c r="E78" i="2"/>
  <c r="E80" i="2"/>
  <c r="F19" i="2"/>
  <c r="F18" i="2"/>
  <c r="E20" i="2"/>
  <c r="G66" i="2"/>
  <c r="G65" i="2"/>
  <c r="G64" i="2"/>
  <c r="G63" i="2"/>
  <c r="F62" i="2"/>
  <c r="G62" i="2" s="1"/>
  <c r="E62" i="2"/>
  <c r="E13" i="2" l="1"/>
  <c r="E33" i="1" l="1"/>
  <c r="F33" i="1"/>
  <c r="E34" i="1"/>
  <c r="F16" i="1" l="1"/>
  <c r="F15" i="1"/>
  <c r="F14" i="1"/>
  <c r="F13" i="1"/>
  <c r="E16" i="1"/>
  <c r="E15" i="1"/>
  <c r="E14" i="1"/>
  <c r="E13" i="1"/>
  <c r="E8" i="1" s="1"/>
  <c r="G156" i="2" l="1"/>
  <c r="G155" i="2"/>
  <c r="G154" i="2"/>
  <c r="G153" i="2"/>
  <c r="F152" i="2"/>
  <c r="E152" i="2"/>
  <c r="F151" i="2"/>
  <c r="G151" i="2" s="1"/>
  <c r="E151" i="2"/>
  <c r="F150" i="2"/>
  <c r="F145" i="2" s="1"/>
  <c r="E150" i="2"/>
  <c r="E145" i="2" s="1"/>
  <c r="F149" i="2"/>
  <c r="F144" i="2" s="1"/>
  <c r="G144" i="2" s="1"/>
  <c r="E149" i="2"/>
  <c r="E144" i="2" s="1"/>
  <c r="F148" i="2"/>
  <c r="E148" i="2"/>
  <c r="G146" i="2"/>
  <c r="G141" i="2"/>
  <c r="G140" i="2"/>
  <c r="G139" i="2"/>
  <c r="G138" i="2"/>
  <c r="F137" i="2"/>
  <c r="E137" i="2"/>
  <c r="F136" i="2"/>
  <c r="G136" i="2" s="1"/>
  <c r="E136" i="2"/>
  <c r="E135" i="2"/>
  <c r="E110" i="2" s="1"/>
  <c r="F134" i="2"/>
  <c r="G134" i="2" s="1"/>
  <c r="E134" i="2"/>
  <c r="F133" i="2"/>
  <c r="G133" i="2" s="1"/>
  <c r="E133" i="2"/>
  <c r="G131" i="2"/>
  <c r="G130" i="2"/>
  <c r="G129" i="2"/>
  <c r="G128" i="2"/>
  <c r="F127" i="2"/>
  <c r="E127" i="2"/>
  <c r="F126" i="2"/>
  <c r="G126" i="2" s="1"/>
  <c r="E126" i="2"/>
  <c r="E111" i="2" s="1"/>
  <c r="F125" i="2"/>
  <c r="E125" i="2"/>
  <c r="F124" i="2"/>
  <c r="G124" i="2" s="1"/>
  <c r="E124" i="2"/>
  <c r="F123" i="2"/>
  <c r="G123" i="2" s="1"/>
  <c r="E123" i="2"/>
  <c r="G121" i="2"/>
  <c r="G120" i="2"/>
  <c r="G119" i="2"/>
  <c r="G118" i="2"/>
  <c r="F117" i="2"/>
  <c r="E117" i="2"/>
  <c r="F116" i="2"/>
  <c r="G116" i="2" s="1"/>
  <c r="E116" i="2"/>
  <c r="F115" i="2"/>
  <c r="F110" i="2" s="1"/>
  <c r="F114" i="2"/>
  <c r="G114" i="2" s="1"/>
  <c r="E114" i="2"/>
  <c r="F113" i="2"/>
  <c r="G113" i="2" s="1"/>
  <c r="E113" i="2"/>
  <c r="E109" i="2"/>
  <c r="F75" i="2"/>
  <c r="F74" i="2"/>
  <c r="E74" i="2"/>
  <c r="F73" i="2"/>
  <c r="E73" i="2"/>
  <c r="F80" i="2"/>
  <c r="E81" i="2"/>
  <c r="E77" i="2" s="1"/>
  <c r="F81" i="2"/>
  <c r="G96" i="2"/>
  <c r="G95" i="2"/>
  <c r="G94" i="2"/>
  <c r="G93" i="2"/>
  <c r="F92" i="2"/>
  <c r="E92" i="2"/>
  <c r="E147" i="2" l="1"/>
  <c r="G150" i="2"/>
  <c r="G127" i="2"/>
  <c r="G92" i="2"/>
  <c r="F147" i="2"/>
  <c r="G147" i="2" s="1"/>
  <c r="G149" i="2"/>
  <c r="E75" i="2"/>
  <c r="F108" i="2"/>
  <c r="G108" i="2" s="1"/>
  <c r="F111" i="2"/>
  <c r="G111" i="2" s="1"/>
  <c r="E132" i="2"/>
  <c r="E143" i="2"/>
  <c r="E142" i="2" s="1"/>
  <c r="G148" i="2"/>
  <c r="G135" i="2"/>
  <c r="F77" i="2"/>
  <c r="G152" i="2"/>
  <c r="F122" i="2"/>
  <c r="F143" i="2"/>
  <c r="G143" i="2" s="1"/>
  <c r="G145" i="2"/>
  <c r="G137" i="2"/>
  <c r="G125" i="2"/>
  <c r="G117" i="2"/>
  <c r="G115" i="2"/>
  <c r="F112" i="2"/>
  <c r="E112" i="2"/>
  <c r="F142" i="2"/>
  <c r="E122" i="2"/>
  <c r="F132" i="2"/>
  <c r="E108" i="2"/>
  <c r="F109" i="2"/>
  <c r="G109" i="2" s="1"/>
  <c r="G132" i="2" l="1"/>
  <c r="G122" i="2"/>
  <c r="E107" i="2"/>
  <c r="G112" i="2"/>
  <c r="G142" i="2"/>
  <c r="G110" i="2"/>
  <c r="F107" i="2"/>
  <c r="G107" i="2" l="1"/>
  <c r="E15" i="2"/>
  <c r="F14" i="2"/>
  <c r="F13" i="2"/>
  <c r="F8" i="2" s="1"/>
  <c r="F21" i="2"/>
  <c r="F16" i="2" s="1"/>
  <c r="E14" i="2"/>
  <c r="E21" i="2"/>
  <c r="E16" i="2" s="1"/>
  <c r="G71" i="2"/>
  <c r="G70" i="2"/>
  <c r="G69" i="2"/>
  <c r="G68" i="2"/>
  <c r="F67" i="2"/>
  <c r="E67" i="2"/>
  <c r="G61" i="2"/>
  <c r="G60" i="2"/>
  <c r="G59" i="2"/>
  <c r="G58" i="2"/>
  <c r="F57" i="2"/>
  <c r="E57" i="2"/>
  <c r="G56" i="2"/>
  <c r="G55" i="2"/>
  <c r="G54" i="2"/>
  <c r="G53" i="2"/>
  <c r="F52" i="2"/>
  <c r="G52" i="2" s="1"/>
  <c r="E52" i="2"/>
  <c r="G51" i="2"/>
  <c r="G50" i="2"/>
  <c r="G49" i="2"/>
  <c r="G48" i="2"/>
  <c r="F47" i="2"/>
  <c r="E47" i="2"/>
  <c r="G46" i="2"/>
  <c r="F45" i="2"/>
  <c r="G44" i="2"/>
  <c r="G43" i="2"/>
  <c r="E42" i="2"/>
  <c r="G41" i="2"/>
  <c r="G40" i="2"/>
  <c r="G39" i="2"/>
  <c r="G38" i="2"/>
  <c r="F37" i="2"/>
  <c r="E37" i="2"/>
  <c r="G36" i="2"/>
  <c r="G35" i="2"/>
  <c r="G34" i="2"/>
  <c r="G33" i="2"/>
  <c r="F32" i="2"/>
  <c r="E32" i="2"/>
  <c r="G31" i="2"/>
  <c r="G30" i="2"/>
  <c r="G29" i="2"/>
  <c r="G28" i="2"/>
  <c r="F27" i="2"/>
  <c r="E27" i="2"/>
  <c r="G26" i="2"/>
  <c r="G25" i="2"/>
  <c r="G24" i="2"/>
  <c r="G23" i="2"/>
  <c r="F22" i="2"/>
  <c r="E22" i="2"/>
  <c r="G45" i="2" l="1"/>
  <c r="F20" i="2"/>
  <c r="F15" i="2" s="1"/>
  <c r="F42" i="2"/>
  <c r="G42" i="2" s="1"/>
  <c r="G47" i="2"/>
  <c r="G32" i="2"/>
  <c r="G37" i="2"/>
  <c r="G22" i="2"/>
  <c r="G57" i="2"/>
  <c r="G27" i="2"/>
  <c r="G67" i="2"/>
  <c r="F35" i="1" l="1"/>
  <c r="F10" i="1" s="1"/>
  <c r="F17" i="1"/>
  <c r="E17" i="1"/>
  <c r="G14" i="1"/>
  <c r="G16" i="1"/>
  <c r="F87" i="2"/>
  <c r="F82" i="2"/>
  <c r="E27" i="1"/>
  <c r="E35" i="1"/>
  <c r="G106" i="2"/>
  <c r="G105" i="2"/>
  <c r="G104" i="2"/>
  <c r="G103" i="2"/>
  <c r="F102" i="2"/>
  <c r="G102" i="2" s="1"/>
  <c r="E102" i="2"/>
  <c r="F101" i="2"/>
  <c r="F76" i="2" s="1"/>
  <c r="E101" i="2"/>
  <c r="E76" i="2" s="1"/>
  <c r="F100" i="2"/>
  <c r="G100" i="2" s="1"/>
  <c r="E100" i="2"/>
  <c r="F99" i="2"/>
  <c r="G99" i="2" s="1"/>
  <c r="E99" i="2"/>
  <c r="F98" i="2"/>
  <c r="G98" i="2" s="1"/>
  <c r="E98" i="2"/>
  <c r="G91" i="2"/>
  <c r="G90" i="2"/>
  <c r="G89" i="2"/>
  <c r="G88" i="2"/>
  <c r="E87" i="2"/>
  <c r="G86" i="2"/>
  <c r="G85" i="2"/>
  <c r="G84" i="2"/>
  <c r="G83" i="2"/>
  <c r="G73" i="2" s="1"/>
  <c r="E82" i="2"/>
  <c r="G81" i="2"/>
  <c r="G79" i="2"/>
  <c r="G78" i="2"/>
  <c r="G21" i="2"/>
  <c r="G16" i="2"/>
  <c r="G46" i="1"/>
  <c r="G45" i="1"/>
  <c r="G44" i="1"/>
  <c r="G43" i="1"/>
  <c r="F42" i="1"/>
  <c r="G42" i="1" s="1"/>
  <c r="E42" i="1"/>
  <c r="G41" i="1"/>
  <c r="G40" i="1"/>
  <c r="G39" i="1"/>
  <c r="G38" i="1"/>
  <c r="F37" i="1"/>
  <c r="E37" i="1"/>
  <c r="F36" i="1"/>
  <c r="G36" i="1" s="1"/>
  <c r="E36" i="1"/>
  <c r="F34" i="1"/>
  <c r="G33" i="1"/>
  <c r="G31" i="1"/>
  <c r="G30" i="1"/>
  <c r="G29" i="1"/>
  <c r="G28" i="1"/>
  <c r="F27" i="1"/>
  <c r="G26" i="1"/>
  <c r="G25" i="1"/>
  <c r="G24" i="1"/>
  <c r="G23" i="1"/>
  <c r="F22" i="1"/>
  <c r="E22" i="1"/>
  <c r="G21" i="1"/>
  <c r="G20" i="1"/>
  <c r="G19" i="1"/>
  <c r="G18" i="1"/>
  <c r="E72" i="2" l="1"/>
  <c r="G76" i="2"/>
  <c r="F72" i="2"/>
  <c r="G75" i="2"/>
  <c r="G74" i="2"/>
  <c r="E11" i="1"/>
  <c r="E97" i="2"/>
  <c r="E9" i="2"/>
  <c r="G13" i="1"/>
  <c r="G22" i="1"/>
  <c r="E12" i="1"/>
  <c r="F12" i="2"/>
  <c r="F12" i="1"/>
  <c r="G27" i="1"/>
  <c r="G80" i="2"/>
  <c r="G19" i="2"/>
  <c r="G87" i="2"/>
  <c r="G82" i="2"/>
  <c r="E17" i="2"/>
  <c r="G18" i="2"/>
  <c r="E10" i="1"/>
  <c r="G37" i="1"/>
  <c r="F32" i="1"/>
  <c r="G15" i="1"/>
  <c r="G17" i="1"/>
  <c r="F8" i="1"/>
  <c r="G8" i="1" s="1"/>
  <c r="G34" i="1"/>
  <c r="F9" i="1"/>
  <c r="G9" i="1" s="1"/>
  <c r="E32" i="1"/>
  <c r="G35" i="1"/>
  <c r="G20" i="2"/>
  <c r="E12" i="2"/>
  <c r="F97" i="2"/>
  <c r="G97" i="2" s="1"/>
  <c r="E8" i="2"/>
  <c r="F17" i="2"/>
  <c r="G101" i="2"/>
  <c r="F11" i="1"/>
  <c r="G11" i="1" s="1"/>
  <c r="E9" i="1"/>
  <c r="E7" i="1" l="1"/>
  <c r="G72" i="2"/>
  <c r="F11" i="2"/>
  <c r="G11" i="2" s="1"/>
  <c r="E11" i="2"/>
  <c r="F10" i="2"/>
  <c r="F9" i="2"/>
  <c r="E10" i="2"/>
  <c r="E7" i="2" s="1"/>
  <c r="G32" i="1"/>
  <c r="G77" i="2"/>
  <c r="G10" i="1"/>
  <c r="G17" i="2"/>
  <c r="G12" i="1"/>
  <c r="G13" i="2"/>
  <c r="G14" i="2"/>
  <c r="G15" i="2"/>
  <c r="F7" i="1"/>
  <c r="G9" i="2" l="1"/>
  <c r="F7" i="2"/>
  <c r="G7" i="1"/>
  <c r="G10" i="2"/>
  <c r="G8" i="2"/>
  <c r="G7" i="2" l="1"/>
  <c r="G12" i="2"/>
</calcChain>
</file>

<file path=xl/sharedStrings.xml><?xml version="1.0" encoding="utf-8"?>
<sst xmlns="http://schemas.openxmlformats.org/spreadsheetml/2006/main" count="336" uniqueCount="126">
  <si>
    <t>Приложение 13 к Методическим указаниям</t>
  </si>
  <si>
    <t xml:space="preserve"> № п/п</t>
  </si>
  <si>
    <t>Муниципальная программа, подпрограмма, основное мероприятие</t>
  </si>
  <si>
    <t xml:space="preserve"> Срок выполнения</t>
  </si>
  <si>
    <t>Объемы и источники финансирования (тыс. руб.)</t>
  </si>
  <si>
    <t xml:space="preserve"> Показатели результативности выполнения программных мероприятий </t>
  </si>
  <si>
    <t>Соисполнители, участники</t>
  </si>
  <si>
    <t>Причины низкой степени освоения средств, достижения показателей результативности</t>
  </si>
  <si>
    <t>Источник</t>
  </si>
  <si>
    <t>Запланировано на отчетный год</t>
  </si>
  <si>
    <t>Кассовое исполнение</t>
  </si>
  <si>
    <t>Степень освоения средств, %</t>
  </si>
  <si>
    <t>Наименование, ед. измерения</t>
  </si>
  <si>
    <t>Запланированое значение на конец отчетного года</t>
  </si>
  <si>
    <t>Фактическое значение</t>
  </si>
  <si>
    <t>Степень достижения, %</t>
  </si>
  <si>
    <t>Всего</t>
  </si>
  <si>
    <t>ОБ</t>
  </si>
  <si>
    <t>ФБ</t>
  </si>
  <si>
    <t>МБ</t>
  </si>
  <si>
    <t>ВБС</t>
  </si>
  <si>
    <t>Повышение уровня технической оснащенности и программной обеспеченности, приобретение, сопровождение, обслуживание и обновление информационно-справочных систем</t>
  </si>
  <si>
    <t>Повышение уровня профессиональной подготовки муниципальных служащих и соответствующих работников муниципальных учреждений</t>
  </si>
  <si>
    <t>Обеспечение функционирования Управления экономики и финансов Администрации ЗАТО города Заозерска</t>
  </si>
  <si>
    <t>средства Резервного фонда не использовались</t>
  </si>
  <si>
    <t>Запланированное значение на конец отчетного года</t>
  </si>
  <si>
    <t>Сопровождение программного обеспечения "Система автоматизированного рабочего места муниципального образования"</t>
  </si>
  <si>
    <t>Обеспечение деятельности комиссии по делам несовершеннолетних и защите их прав</t>
  </si>
  <si>
    <t>Формирование и ведение торгового реестра</t>
  </si>
  <si>
    <t>Государственная регистрация актов гражданского состояния</t>
  </si>
  <si>
    <t>Обеспечение деятельности административной комиссии</t>
  </si>
  <si>
    <t>Определение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</si>
  <si>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</t>
  </si>
  <si>
    <t>Составление (изменение) списков кандидатов в присяжные заседатели федеральных судов общей юрисдикции</t>
  </si>
  <si>
    <t>Осуществление отдельных полномочий по опеке и попечительству в отношении совершеннолетних граждан</t>
  </si>
  <si>
    <t>2.</t>
  </si>
  <si>
    <t>Подпрограмма 2 "Осуществление муниципальных функций, направленных на повышение эффективности управления муниципальным имуществом"</t>
  </si>
  <si>
    <t>2.1.</t>
  </si>
  <si>
    <t>2.1.1.</t>
  </si>
  <si>
    <t>Паспортизация, регистрация и оценка объектов казны</t>
  </si>
  <si>
    <t>Увеличение доли объектов муниципальной собственности, вовлеченных в хозяйственный оборот</t>
  </si>
  <si>
    <t>2.1.2.</t>
  </si>
  <si>
    <t>Обеспечение безопасной эксплуатации объектов казны</t>
  </si>
  <si>
    <t>2.3.</t>
  </si>
  <si>
    <t>2.3.1.</t>
  </si>
  <si>
    <t>Обеспечение жильем граждан, переезжающих из ЗАТО города Заозерска на новое место жительства</t>
  </si>
  <si>
    <t>количество переселившихся граждан</t>
  </si>
  <si>
    <t>3.1.</t>
  </si>
  <si>
    <t>3.1.1.</t>
  </si>
  <si>
    <t>3.2.</t>
  </si>
  <si>
    <t>3.2.1.</t>
  </si>
  <si>
    <t>3.3.</t>
  </si>
  <si>
    <t>3.3.1.</t>
  </si>
  <si>
    <t>4.</t>
  </si>
  <si>
    <t>Подпрограмма 4 "Снижение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услуг"</t>
  </si>
  <si>
    <t>4.1.</t>
  </si>
  <si>
    <t>создание окон доступа к государственным и муниципальным услугам</t>
  </si>
  <si>
    <t>4.1.1.</t>
  </si>
  <si>
    <t>Обеспечение деятельности МФЦ</t>
  </si>
  <si>
    <t>Органы местного самоуправления</t>
  </si>
  <si>
    <t>Администрация ЗАТО город Заозерск; Управление экономического развития, жилищно-коммунального хозяйства и муниципального имущества, МКУ "МФЦ ЗАТО город Заозерск", МКУ "Служба заказчика"</t>
  </si>
  <si>
    <t>Администрация ЗАТО город Заозерск</t>
  </si>
  <si>
    <t>Подпрограмма 1 "Обеспечение деятельности Администрации ЗАТО город Заозерск"</t>
  </si>
  <si>
    <t>Обеспечение функционирования Администрации ЗАТО город Заозерск</t>
  </si>
  <si>
    <t>МКУ "МФЦ ЗАТО город Заозерск", МКУ "Служба заказчика"</t>
  </si>
  <si>
    <t>Подпрограмма 3 "Материально-техническое и информационное сопровождение деятельности органов местного самоуправления ЗАТО город Заозерск"</t>
  </si>
  <si>
    <t>Осуществление перевозок для обеспечения нужд органов местного самоуправления ЗАТО город Заозерск</t>
  </si>
  <si>
    <t>Оказание услуг по уборке территории и помещений, занимаемых органами местного самоуправления ЗАТО город Заозерск</t>
  </si>
  <si>
    <t xml:space="preserve"> </t>
  </si>
  <si>
    <t>Услуги по обслуживанию и содержанию объектов казны</t>
  </si>
  <si>
    <t>Основное мероприятие 1. Оптимизация функций муниципального управления и повышения эффективности их обеспечения</t>
  </si>
  <si>
    <t>Основное мероприятие 2. Обеспечение муниципальных функций, направленных на повышение качества управления муниципальными финансами</t>
  </si>
  <si>
    <t>Резервные фонды для финансового обеспечения ликвидации последствий стихийных бедствий и чрезвычайных ситуаций</t>
  </si>
  <si>
    <t>Основное мероприятие 1 "Обеспечение правовых, финансово-экономических, иных гарантий развития местного самоуправления на территории муниципального образования ЗАТО город Заозерск"</t>
  </si>
  <si>
    <t>Основное мероприятие 1 "Совершенствование системы управления объектами муниципального имущества ЗАТО город Заозерск, в том числе земельными ресурсами"</t>
  </si>
  <si>
    <t>Основное мероприятие 1 "Транспортное обслуживание деятельности органов местного самоуправления"</t>
  </si>
  <si>
    <t>Основное мероприятие 2 "Содержание материально-технической базы для стабильной работы органов местного самоуправления"</t>
  </si>
  <si>
    <t>Основное мероприятие 3 "Обеспечение органов местного самоуправления услугам по бухгалтерскому обслуживанию и предоставлению услуг,связанных с использованием вычислительной техники, программного обеспечения информационных технологий"</t>
  </si>
  <si>
    <t>Основное мероприятие 1 "Создание и развитие инфраструктуры для организации предоствления государственных и муниципальных услуг за счет реализации принципа "одного окна""</t>
  </si>
  <si>
    <t>I</t>
  </si>
  <si>
    <t>1.1</t>
  </si>
  <si>
    <t>1.2</t>
  </si>
  <si>
    <t>1.3</t>
  </si>
  <si>
    <t>2.1</t>
  </si>
  <si>
    <t>2.2</t>
  </si>
  <si>
    <t>Исполнитель</t>
  </si>
  <si>
    <t>Макарова А.И.</t>
  </si>
  <si>
    <t>3-17-27</t>
  </si>
  <si>
    <t>Приобретение, сопровождение, обслуживание и обновление информационно-справочных систем, программного обеспечения</t>
  </si>
  <si>
    <t>Обучение муниципальных служащих по программам дополнительного профессионального образования</t>
  </si>
  <si>
    <t>Представление информации для включения в Регистр муниципальных нормативных правовых актов Мурманской области</t>
  </si>
  <si>
    <t>Исполнение полномочий по реализации вопросов местного значения в рамках своей компетенции</t>
  </si>
  <si>
    <t>Муниципальная программа ЗАТО город Заозерск Мурманской области "Эффективное управление муниципальными финансами ЗАТО город Заозерск Мурманской области" на 2014-2022 годы</t>
  </si>
  <si>
    <t>1.1.9</t>
  </si>
  <si>
    <t>1.1.10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</si>
  <si>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</si>
  <si>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</si>
  <si>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</si>
  <si>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</si>
  <si>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</si>
  <si>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</si>
  <si>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</si>
  <si>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</si>
  <si>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 xml:space="preserve">Проведение Всероссийской переписи населения </t>
  </si>
  <si>
    <t>Подготовка, проведение и подведение итогов Всероссийской переписи населения</t>
  </si>
  <si>
    <t>Выполнение мероприятий по профилактике преступлений, совершаемых несовершеннолетними</t>
  </si>
  <si>
    <t>Занесение сведений о предпринимателях в единый торговый реестр</t>
  </si>
  <si>
    <t>Регистрация актов гражданского состояния в установленном порядке</t>
  </si>
  <si>
    <t>Ссоблюдение правил и норм проведения и проживания в муниципальном образовании</t>
  </si>
  <si>
    <t>Составление протоколов</t>
  </si>
  <si>
    <t>Ообеспечение сбора, хранения и обработки сведений, содержащихся в документах первичного воинского учета</t>
  </si>
  <si>
    <t>Проведение мероприятий по выявлению граждан, нуждающихся в опеке и попечительстве</t>
  </si>
  <si>
    <t>Исполнение полномочий, количество граждан, обратившихся за компенсацией оплаты стоимости проезда и провоза багажа при переселении из ЗАТО город Заозерск, и получивших указанную компенсацию</t>
  </si>
  <si>
    <t>Управление муниципального имущества и жилищно-коммунального хозяйства Администрации ЗАТО город Заозерск</t>
  </si>
  <si>
    <t>2.1.3</t>
  </si>
  <si>
    <t>Обеспечение функционирования Управления муниципального имущества и жилищно-коммунального хозяйства Администрации ЗАТО город Заозерск</t>
  </si>
  <si>
    <t>Обеспечение транспортного обслуживания</t>
  </si>
  <si>
    <t>Обеспечение уборки помещений и придомовой территории здания</t>
  </si>
  <si>
    <t>Обеспечение органов местного самоуправления услугами по бухгалтерскому обслуживанию, услугами, связанными с использованием вычислительной техники, программного обеспечения информационных технологий</t>
  </si>
  <si>
    <t>Обеспечение функционирования МКУ "МФЦ ЗАТО город Заозерск", МКУ "ЦОФ"</t>
  </si>
  <si>
    <t>Перенос мероприятия на 2021 год</t>
  </si>
  <si>
    <t>3 окна</t>
  </si>
  <si>
    <t>4 окна</t>
  </si>
  <si>
    <t>Муниципальная программа ЗАТО город Заозерск Мурманской области "Эффективное муниципальное управление в ЗАТО городе Заозерске Мурманской области" на 2015-2022 годы</t>
  </si>
  <si>
    <t>Отчет о ходе реализации муниципальной программы за 4 квартал 2020 года</t>
  </si>
  <si>
    <t xml:space="preserve">Отчет о ходе реализации муниципальной программы за 4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</si>
</sst>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14" fontId="16" fillId="2" borderId="0" xfId="0" applyNumberFormat="1" applyFont="1" applyFill="1"/>
    <xf numFmtId="0" fontId="5" fillId="2" borderId="2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7" xfId="0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5" xfId="0" applyFill="1" applyBorder="1" applyAlignment="1"/>
    <xf numFmtId="0" fontId="0" fillId="2" borderId="7" xfId="0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zoomScaleNormal="100" zoomScaleSheetLayoutView="90" workbookViewId="0">
      <pane xSplit="3" ySplit="6" topLeftCell="D11" activePane="bottomRight" state="frozen"/>
      <selection pane="topRight" activeCell="D1" sqref="D1"/>
      <selection pane="bottomLeft" activeCell="A7" sqref="A7"/>
      <selection pane="bottomRight" activeCell="F15" sqref="F15"/>
    </sheetView>
  </sheetViews>
  <sheetFormatPr defaultRowHeight="15" x14ac:dyDescent="0.25"/>
  <cols>
    <col min="1" max="1" width="6.5703125" style="1" customWidth="1"/>
    <col min="2" max="2" width="38" style="2" customWidth="1"/>
    <col min="3" max="3" width="11" style="2" bestFit="1" customWidth="1"/>
    <col min="4" max="4" width="9.140625" style="3"/>
    <col min="5" max="5" width="9" style="4" customWidth="1"/>
    <col min="6" max="6" width="9.7109375" style="4" bestFit="1" customWidth="1"/>
    <col min="7" max="7" width="9.140625" style="4"/>
    <col min="8" max="8" width="25.85546875" style="5" customWidth="1"/>
    <col min="9" max="9" width="13.7109375" style="5" customWidth="1"/>
    <col min="10" max="11" width="9.7109375" style="5" customWidth="1"/>
    <col min="12" max="12" width="20.85546875" style="2" customWidth="1"/>
    <col min="13" max="13" width="18.42578125" style="2" customWidth="1"/>
  </cols>
  <sheetData>
    <row r="1" spans="1:16" x14ac:dyDescent="0.25">
      <c r="K1" s="5" t="s">
        <v>0</v>
      </c>
    </row>
    <row r="3" spans="1:16" x14ac:dyDescent="0.25">
      <c r="A3" s="97" t="s">
        <v>124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5" spans="1:16" ht="18.600000000000001" customHeight="1" x14ac:dyDescent="0.25">
      <c r="A5" s="93" t="s">
        <v>1</v>
      </c>
      <c r="B5" s="88" t="s">
        <v>2</v>
      </c>
      <c r="C5" s="88" t="s">
        <v>3</v>
      </c>
      <c r="D5" s="98" t="s">
        <v>4</v>
      </c>
      <c r="E5" s="98"/>
      <c r="F5" s="98"/>
      <c r="G5" s="98"/>
      <c r="H5" s="99" t="s">
        <v>5</v>
      </c>
      <c r="I5" s="100"/>
      <c r="J5" s="100"/>
      <c r="K5" s="100"/>
      <c r="L5" s="101" t="s">
        <v>6</v>
      </c>
      <c r="M5" s="88" t="s">
        <v>7</v>
      </c>
    </row>
    <row r="6" spans="1:16" ht="51" customHeight="1" x14ac:dyDescent="0.25">
      <c r="A6" s="94"/>
      <c r="B6" s="89"/>
      <c r="C6" s="89"/>
      <c r="D6" s="6" t="s">
        <v>8</v>
      </c>
      <c r="E6" s="7" t="s">
        <v>9</v>
      </c>
      <c r="F6" s="7" t="s">
        <v>10</v>
      </c>
      <c r="G6" s="7" t="s">
        <v>11</v>
      </c>
      <c r="H6" s="8" t="s">
        <v>12</v>
      </c>
      <c r="I6" s="9" t="s">
        <v>13</v>
      </c>
      <c r="J6" s="8" t="s">
        <v>14</v>
      </c>
      <c r="K6" s="8" t="s">
        <v>15</v>
      </c>
      <c r="L6" s="102"/>
      <c r="M6" s="92"/>
    </row>
    <row r="7" spans="1:16" s="2" customFormat="1" ht="12" customHeight="1" x14ac:dyDescent="0.25">
      <c r="A7" s="93" t="s">
        <v>79</v>
      </c>
      <c r="B7" s="95" t="s">
        <v>92</v>
      </c>
      <c r="C7" s="88">
        <v>2020</v>
      </c>
      <c r="D7" s="10" t="s">
        <v>16</v>
      </c>
      <c r="E7" s="11">
        <f>SUM(E8:E11)</f>
        <v>8983.4399999999987</v>
      </c>
      <c r="F7" s="11">
        <f>SUM(F8:F11)</f>
        <v>7772.9900000000007</v>
      </c>
      <c r="G7" s="12">
        <f t="shared" ref="G7:G46" si="0">IF(F7&gt;0,(F7/E7)*100,0)</f>
        <v>86.525762959400879</v>
      </c>
      <c r="H7" s="64"/>
      <c r="I7" s="64"/>
      <c r="J7" s="64"/>
      <c r="K7" s="64"/>
      <c r="L7" s="70" t="s">
        <v>59</v>
      </c>
      <c r="M7" s="88"/>
    </row>
    <row r="8" spans="1:16" s="2" customFormat="1" ht="11.45" customHeight="1" x14ac:dyDescent="0.25">
      <c r="A8" s="94"/>
      <c r="B8" s="96"/>
      <c r="C8" s="89"/>
      <c r="D8" s="62" t="s">
        <v>17</v>
      </c>
      <c r="E8" s="13">
        <f>E13+E33</f>
        <v>4.57</v>
      </c>
      <c r="F8" s="13">
        <f t="shared" ref="E8:F11" si="1">F13+F33</f>
        <v>4.54</v>
      </c>
      <c r="G8" s="14">
        <f t="shared" si="0"/>
        <v>99.343544857768052</v>
      </c>
      <c r="H8" s="65"/>
      <c r="I8" s="65"/>
      <c r="J8" s="65"/>
      <c r="K8" s="65"/>
      <c r="L8" s="71"/>
      <c r="M8" s="89"/>
    </row>
    <row r="9" spans="1:16" s="2" customFormat="1" ht="12" customHeight="1" x14ac:dyDescent="0.25">
      <c r="A9" s="94"/>
      <c r="B9" s="96"/>
      <c r="C9" s="89"/>
      <c r="D9" s="62" t="s">
        <v>18</v>
      </c>
      <c r="E9" s="13">
        <f t="shared" si="1"/>
        <v>0</v>
      </c>
      <c r="F9" s="13">
        <f t="shared" si="1"/>
        <v>0</v>
      </c>
      <c r="G9" s="14">
        <f t="shared" si="0"/>
        <v>0</v>
      </c>
      <c r="H9" s="65"/>
      <c r="I9" s="65"/>
      <c r="J9" s="65"/>
      <c r="K9" s="65"/>
      <c r="L9" s="71"/>
      <c r="M9" s="89"/>
    </row>
    <row r="10" spans="1:16" s="2" customFormat="1" ht="15.6" customHeight="1" x14ac:dyDescent="0.25">
      <c r="A10" s="94"/>
      <c r="B10" s="96"/>
      <c r="C10" s="89"/>
      <c r="D10" s="62" t="s">
        <v>19</v>
      </c>
      <c r="E10" s="13">
        <f t="shared" si="1"/>
        <v>8978.869999999999</v>
      </c>
      <c r="F10" s="13">
        <f>F15+F35</f>
        <v>7768.4500000000007</v>
      </c>
      <c r="G10" s="14">
        <f>IF(F10&gt;0,(F10/E10)*100,0)</f>
        <v>86.519239057921567</v>
      </c>
      <c r="H10" s="65"/>
      <c r="I10" s="65"/>
      <c r="J10" s="65"/>
      <c r="K10" s="65"/>
      <c r="L10" s="71"/>
      <c r="M10" s="89"/>
      <c r="N10" s="63"/>
      <c r="O10" s="63"/>
      <c r="P10" s="63"/>
    </row>
    <row r="11" spans="1:16" s="2" customFormat="1" ht="30.75" customHeight="1" x14ac:dyDescent="0.25">
      <c r="A11" s="94"/>
      <c r="B11" s="96"/>
      <c r="C11" s="89"/>
      <c r="D11" s="62" t="s">
        <v>20</v>
      </c>
      <c r="E11" s="13">
        <f t="shared" si="1"/>
        <v>0</v>
      </c>
      <c r="F11" s="13">
        <f t="shared" si="1"/>
        <v>0</v>
      </c>
      <c r="G11" s="14">
        <f t="shared" si="0"/>
        <v>0</v>
      </c>
      <c r="H11" s="65"/>
      <c r="I11" s="65"/>
      <c r="J11" s="65"/>
      <c r="K11" s="65"/>
      <c r="L11" s="71"/>
      <c r="M11" s="89"/>
      <c r="N11" s="63"/>
      <c r="O11" s="63"/>
      <c r="P11" s="63"/>
    </row>
    <row r="12" spans="1:16" s="2" customFormat="1" ht="15" customHeight="1" x14ac:dyDescent="0.25">
      <c r="A12" s="91">
        <v>1</v>
      </c>
      <c r="B12" s="79" t="s">
        <v>70</v>
      </c>
      <c r="C12" s="91"/>
      <c r="D12" s="10" t="s">
        <v>16</v>
      </c>
      <c r="E12" s="32">
        <f>SUM(E13:E16)</f>
        <v>569.30000000000007</v>
      </c>
      <c r="F12" s="32">
        <f>SUM(F13:F16)</f>
        <v>562.96999999999991</v>
      </c>
      <c r="G12" s="34">
        <f t="shared" si="0"/>
        <v>98.888108203056362</v>
      </c>
      <c r="H12" s="70"/>
      <c r="I12" s="64"/>
      <c r="J12" s="64"/>
      <c r="K12" s="64"/>
      <c r="L12" s="88"/>
      <c r="M12" s="88"/>
    </row>
    <row r="13" spans="1:16" s="2" customFormat="1" ht="10.15" customHeight="1" x14ac:dyDescent="0.25">
      <c r="A13" s="91"/>
      <c r="B13" s="80"/>
      <c r="C13" s="91"/>
      <c r="D13" s="62" t="s">
        <v>17</v>
      </c>
      <c r="E13" s="13">
        <f t="shared" ref="E13:F16" si="2">E18+E23+E28</f>
        <v>4.57</v>
      </c>
      <c r="F13" s="13">
        <f t="shared" si="2"/>
        <v>4.54</v>
      </c>
      <c r="G13" s="14">
        <f t="shared" si="0"/>
        <v>99.343544857768052</v>
      </c>
      <c r="H13" s="71"/>
      <c r="I13" s="65"/>
      <c r="J13" s="65"/>
      <c r="K13" s="65"/>
      <c r="L13" s="89"/>
      <c r="M13" s="89"/>
    </row>
    <row r="14" spans="1:16" s="2" customFormat="1" ht="13.15" customHeight="1" x14ac:dyDescent="0.25">
      <c r="A14" s="91"/>
      <c r="B14" s="80"/>
      <c r="C14" s="91"/>
      <c r="D14" s="62" t="s">
        <v>18</v>
      </c>
      <c r="E14" s="13">
        <f t="shared" si="2"/>
        <v>0</v>
      </c>
      <c r="F14" s="13">
        <f t="shared" si="2"/>
        <v>0</v>
      </c>
      <c r="G14" s="14">
        <f t="shared" si="0"/>
        <v>0</v>
      </c>
      <c r="H14" s="71"/>
      <c r="I14" s="65"/>
      <c r="J14" s="65"/>
      <c r="K14" s="65"/>
      <c r="L14" s="89"/>
      <c r="M14" s="89"/>
    </row>
    <row r="15" spans="1:16" s="2" customFormat="1" ht="10.9" customHeight="1" x14ac:dyDescent="0.25">
      <c r="A15" s="91"/>
      <c r="B15" s="80"/>
      <c r="C15" s="91"/>
      <c r="D15" s="62" t="s">
        <v>19</v>
      </c>
      <c r="E15" s="13">
        <f t="shared" si="2"/>
        <v>564.73</v>
      </c>
      <c r="F15" s="13">
        <f t="shared" si="2"/>
        <v>558.42999999999995</v>
      </c>
      <c r="G15" s="14">
        <f t="shared" si="0"/>
        <v>98.884422644449543</v>
      </c>
      <c r="H15" s="71"/>
      <c r="I15" s="65"/>
      <c r="J15" s="65"/>
      <c r="K15" s="65"/>
      <c r="L15" s="89"/>
      <c r="M15" s="89"/>
    </row>
    <row r="16" spans="1:16" s="2" customFormat="1" ht="9.75" customHeight="1" x14ac:dyDescent="0.25">
      <c r="A16" s="91"/>
      <c r="B16" s="81"/>
      <c r="C16" s="91"/>
      <c r="D16" s="62" t="s">
        <v>20</v>
      </c>
      <c r="E16" s="13">
        <f t="shared" si="2"/>
        <v>0</v>
      </c>
      <c r="F16" s="13">
        <f t="shared" si="2"/>
        <v>0</v>
      </c>
      <c r="G16" s="14">
        <f t="shared" si="0"/>
        <v>0</v>
      </c>
      <c r="H16" s="72"/>
      <c r="I16" s="66"/>
      <c r="J16" s="66"/>
      <c r="K16" s="66"/>
      <c r="L16" s="89"/>
      <c r="M16" s="89"/>
    </row>
    <row r="17" spans="1:13" s="2" customFormat="1" ht="12" customHeight="1" x14ac:dyDescent="0.25">
      <c r="A17" s="90" t="s">
        <v>80</v>
      </c>
      <c r="B17" s="79" t="s">
        <v>21</v>
      </c>
      <c r="C17" s="91"/>
      <c r="D17" s="31" t="s">
        <v>16</v>
      </c>
      <c r="E17" s="32">
        <f>SUM(E18:E21)</f>
        <v>563.61</v>
      </c>
      <c r="F17" s="32">
        <f>SUM(F18:F21)</f>
        <v>557.30999999999995</v>
      </c>
      <c r="G17" s="34">
        <f t="shared" si="0"/>
        <v>98.88220578059294</v>
      </c>
      <c r="H17" s="70" t="s">
        <v>88</v>
      </c>
      <c r="I17" s="64"/>
      <c r="J17" s="64"/>
      <c r="K17" s="64"/>
      <c r="L17" s="88"/>
      <c r="M17" s="70"/>
    </row>
    <row r="18" spans="1:13" s="2" customFormat="1" ht="12.6" customHeight="1" x14ac:dyDescent="0.25">
      <c r="A18" s="90"/>
      <c r="B18" s="80"/>
      <c r="C18" s="91"/>
      <c r="D18" s="62" t="s">
        <v>17</v>
      </c>
      <c r="E18" s="13">
        <v>0</v>
      </c>
      <c r="F18" s="13">
        <v>0</v>
      </c>
      <c r="G18" s="14">
        <f t="shared" si="0"/>
        <v>0</v>
      </c>
      <c r="H18" s="71"/>
      <c r="I18" s="65"/>
      <c r="J18" s="65"/>
      <c r="K18" s="65"/>
      <c r="L18" s="89"/>
      <c r="M18" s="71"/>
    </row>
    <row r="19" spans="1:13" s="2" customFormat="1" ht="12.6" customHeight="1" x14ac:dyDescent="0.25">
      <c r="A19" s="90"/>
      <c r="B19" s="80"/>
      <c r="C19" s="91"/>
      <c r="D19" s="62" t="s">
        <v>18</v>
      </c>
      <c r="E19" s="13">
        <v>0</v>
      </c>
      <c r="F19" s="13">
        <v>0</v>
      </c>
      <c r="G19" s="14">
        <f t="shared" si="0"/>
        <v>0</v>
      </c>
      <c r="H19" s="71"/>
      <c r="I19" s="65"/>
      <c r="J19" s="65"/>
      <c r="K19" s="65"/>
      <c r="L19" s="89"/>
      <c r="M19" s="71"/>
    </row>
    <row r="20" spans="1:13" s="2" customFormat="1" ht="11.45" customHeight="1" x14ac:dyDescent="0.25">
      <c r="A20" s="90"/>
      <c r="B20" s="80"/>
      <c r="C20" s="91"/>
      <c r="D20" s="62" t="s">
        <v>19</v>
      </c>
      <c r="E20" s="13">
        <v>563.61</v>
      </c>
      <c r="F20" s="13">
        <v>557.30999999999995</v>
      </c>
      <c r="G20" s="14">
        <f t="shared" si="0"/>
        <v>98.88220578059294</v>
      </c>
      <c r="H20" s="71"/>
      <c r="I20" s="65"/>
      <c r="J20" s="65"/>
      <c r="K20" s="65"/>
      <c r="L20" s="89"/>
      <c r="M20" s="71"/>
    </row>
    <row r="21" spans="1:13" s="2" customFormat="1" ht="14.45" customHeight="1" x14ac:dyDescent="0.25">
      <c r="A21" s="90"/>
      <c r="B21" s="81"/>
      <c r="C21" s="91"/>
      <c r="D21" s="62" t="s">
        <v>20</v>
      </c>
      <c r="E21" s="13">
        <v>0</v>
      </c>
      <c r="F21" s="13">
        <v>0</v>
      </c>
      <c r="G21" s="14">
        <f t="shared" si="0"/>
        <v>0</v>
      </c>
      <c r="H21" s="72"/>
      <c r="I21" s="66"/>
      <c r="J21" s="66"/>
      <c r="K21" s="66"/>
      <c r="L21" s="92"/>
      <c r="M21" s="72"/>
    </row>
    <row r="22" spans="1:13" s="2" customFormat="1" ht="15" customHeight="1" x14ac:dyDescent="0.25">
      <c r="A22" s="73" t="s">
        <v>81</v>
      </c>
      <c r="B22" s="70" t="s">
        <v>22</v>
      </c>
      <c r="C22" s="76"/>
      <c r="D22" s="31" t="s">
        <v>16</v>
      </c>
      <c r="E22" s="32">
        <f>SUM(E23:E26)</f>
        <v>0.88</v>
      </c>
      <c r="F22" s="32">
        <f>SUM(F23:F26)</f>
        <v>0.88</v>
      </c>
      <c r="G22" s="45">
        <f t="shared" si="0"/>
        <v>100</v>
      </c>
      <c r="H22" s="70" t="s">
        <v>89</v>
      </c>
      <c r="I22" s="64"/>
      <c r="J22" s="64"/>
      <c r="K22" s="64"/>
      <c r="L22" s="67"/>
      <c r="M22" s="70"/>
    </row>
    <row r="23" spans="1:13" s="2" customFormat="1" x14ac:dyDescent="0.25">
      <c r="A23" s="74"/>
      <c r="B23" s="71"/>
      <c r="C23" s="77"/>
      <c r="D23" s="62" t="s">
        <v>17</v>
      </c>
      <c r="E23" s="46">
        <v>0</v>
      </c>
      <c r="F23" s="46">
        <v>0</v>
      </c>
      <c r="G23" s="47">
        <f t="shared" si="0"/>
        <v>0</v>
      </c>
      <c r="H23" s="71"/>
      <c r="I23" s="65"/>
      <c r="J23" s="65"/>
      <c r="K23" s="65"/>
      <c r="L23" s="68"/>
      <c r="M23" s="71"/>
    </row>
    <row r="24" spans="1:13" s="2" customFormat="1" x14ac:dyDescent="0.25">
      <c r="A24" s="74"/>
      <c r="B24" s="71"/>
      <c r="C24" s="77"/>
      <c r="D24" s="62" t="s">
        <v>18</v>
      </c>
      <c r="E24" s="46">
        <v>0</v>
      </c>
      <c r="F24" s="46">
        <v>0</v>
      </c>
      <c r="G24" s="47">
        <f t="shared" si="0"/>
        <v>0</v>
      </c>
      <c r="H24" s="71"/>
      <c r="I24" s="65"/>
      <c r="J24" s="65"/>
      <c r="K24" s="65"/>
      <c r="L24" s="68"/>
      <c r="M24" s="71"/>
    </row>
    <row r="25" spans="1:13" s="2" customFormat="1" x14ac:dyDescent="0.25">
      <c r="A25" s="74"/>
      <c r="B25" s="71"/>
      <c r="C25" s="77"/>
      <c r="D25" s="62" t="s">
        <v>19</v>
      </c>
      <c r="E25" s="46">
        <v>0.88</v>
      </c>
      <c r="F25" s="46">
        <v>0.88</v>
      </c>
      <c r="G25" s="47">
        <f t="shared" si="0"/>
        <v>100</v>
      </c>
      <c r="H25" s="71"/>
      <c r="I25" s="65"/>
      <c r="J25" s="65"/>
      <c r="K25" s="65"/>
      <c r="L25" s="68"/>
      <c r="M25" s="71"/>
    </row>
    <row r="26" spans="1:13" s="2" customFormat="1" x14ac:dyDescent="0.25">
      <c r="A26" s="75"/>
      <c r="B26" s="72"/>
      <c r="C26" s="78"/>
      <c r="D26" s="62" t="s">
        <v>20</v>
      </c>
      <c r="E26" s="46">
        <v>0</v>
      </c>
      <c r="F26" s="46">
        <v>0</v>
      </c>
      <c r="G26" s="47">
        <f t="shared" si="0"/>
        <v>0</v>
      </c>
      <c r="H26" s="72"/>
      <c r="I26" s="66"/>
      <c r="J26" s="66"/>
      <c r="K26" s="66"/>
      <c r="L26" s="69"/>
      <c r="M26" s="72"/>
    </row>
    <row r="27" spans="1:13" s="2" customFormat="1" ht="15" customHeight="1" x14ac:dyDescent="0.25">
      <c r="A27" s="82" t="s">
        <v>82</v>
      </c>
      <c r="B27" s="70" t="s">
        <v>26</v>
      </c>
      <c r="C27" s="76"/>
      <c r="D27" s="31" t="s">
        <v>16</v>
      </c>
      <c r="E27" s="32">
        <f>SUM(E28:E31)</f>
        <v>4.8100000000000005</v>
      </c>
      <c r="F27" s="32">
        <f>SUM(F28:F31)</f>
        <v>4.78</v>
      </c>
      <c r="G27" s="45">
        <f t="shared" si="0"/>
        <v>99.376299376299372</v>
      </c>
      <c r="H27" s="85" t="s">
        <v>90</v>
      </c>
      <c r="I27" s="56"/>
      <c r="J27" s="56"/>
      <c r="K27" s="64"/>
      <c r="L27" s="59"/>
      <c r="M27" s="70"/>
    </row>
    <row r="28" spans="1:13" s="2" customFormat="1" x14ac:dyDescent="0.25">
      <c r="A28" s="83"/>
      <c r="B28" s="71"/>
      <c r="C28" s="77"/>
      <c r="D28" s="62" t="s">
        <v>17</v>
      </c>
      <c r="E28" s="46">
        <v>4.57</v>
      </c>
      <c r="F28" s="46">
        <v>4.54</v>
      </c>
      <c r="G28" s="47">
        <f t="shared" si="0"/>
        <v>99.343544857768052</v>
      </c>
      <c r="H28" s="86"/>
      <c r="I28" s="57"/>
      <c r="J28" s="57"/>
      <c r="K28" s="65"/>
      <c r="L28" s="60"/>
      <c r="M28" s="71"/>
    </row>
    <row r="29" spans="1:13" s="2" customFormat="1" x14ac:dyDescent="0.25">
      <c r="A29" s="83"/>
      <c r="B29" s="71"/>
      <c r="C29" s="77"/>
      <c r="D29" s="62" t="s">
        <v>18</v>
      </c>
      <c r="E29" s="46">
        <v>0</v>
      </c>
      <c r="F29" s="46">
        <v>0</v>
      </c>
      <c r="G29" s="47">
        <f t="shared" si="0"/>
        <v>0</v>
      </c>
      <c r="H29" s="86"/>
      <c r="I29" s="57"/>
      <c r="J29" s="57"/>
      <c r="K29" s="65"/>
      <c r="L29" s="60"/>
      <c r="M29" s="71"/>
    </row>
    <row r="30" spans="1:13" s="2" customFormat="1" x14ac:dyDescent="0.25">
      <c r="A30" s="83"/>
      <c r="B30" s="71"/>
      <c r="C30" s="77"/>
      <c r="D30" s="62" t="s">
        <v>19</v>
      </c>
      <c r="E30" s="46">
        <v>0.24</v>
      </c>
      <c r="F30" s="46">
        <v>0.24</v>
      </c>
      <c r="G30" s="47">
        <f t="shared" si="0"/>
        <v>100</v>
      </c>
      <c r="H30" s="86"/>
      <c r="I30" s="57"/>
      <c r="J30" s="57"/>
      <c r="K30" s="65"/>
      <c r="L30" s="60"/>
      <c r="M30" s="71"/>
    </row>
    <row r="31" spans="1:13" s="2" customFormat="1" x14ac:dyDescent="0.25">
      <c r="A31" s="84"/>
      <c r="B31" s="72"/>
      <c r="C31" s="78"/>
      <c r="D31" s="62" t="s">
        <v>20</v>
      </c>
      <c r="E31" s="46">
        <v>0</v>
      </c>
      <c r="F31" s="46">
        <v>0</v>
      </c>
      <c r="G31" s="47">
        <f t="shared" si="0"/>
        <v>0</v>
      </c>
      <c r="H31" s="87"/>
      <c r="I31" s="58"/>
      <c r="J31" s="58"/>
      <c r="K31" s="66"/>
      <c r="L31" s="61"/>
      <c r="M31" s="72"/>
    </row>
    <row r="32" spans="1:13" s="2" customFormat="1" ht="15" customHeight="1" x14ac:dyDescent="0.25">
      <c r="A32" s="79">
        <v>2</v>
      </c>
      <c r="B32" s="70" t="s">
        <v>71</v>
      </c>
      <c r="C32" s="76"/>
      <c r="D32" s="31" t="s">
        <v>16</v>
      </c>
      <c r="E32" s="32">
        <f>SUM(E33:E36)</f>
        <v>8414.14</v>
      </c>
      <c r="F32" s="32">
        <f>SUM(F33:F36)</f>
        <v>7210.02</v>
      </c>
      <c r="G32" s="48">
        <f t="shared" si="0"/>
        <v>85.68932772689783</v>
      </c>
      <c r="H32" s="57"/>
      <c r="I32" s="57"/>
      <c r="J32" s="57"/>
      <c r="K32" s="64"/>
      <c r="L32" s="60"/>
      <c r="M32" s="60"/>
    </row>
    <row r="33" spans="1:13" s="2" customFormat="1" x14ac:dyDescent="0.25">
      <c r="A33" s="80"/>
      <c r="B33" s="71"/>
      <c r="C33" s="77"/>
      <c r="D33" s="62" t="s">
        <v>17</v>
      </c>
      <c r="E33" s="46">
        <f t="shared" ref="E33:F36" si="3">E38+E43</f>
        <v>0</v>
      </c>
      <c r="F33" s="46">
        <f t="shared" si="3"/>
        <v>0</v>
      </c>
      <c r="G33" s="47">
        <f t="shared" si="0"/>
        <v>0</v>
      </c>
      <c r="H33" s="57"/>
      <c r="I33" s="57"/>
      <c r="J33" s="57"/>
      <c r="K33" s="65"/>
      <c r="L33" s="60"/>
      <c r="M33" s="60"/>
    </row>
    <row r="34" spans="1:13" s="2" customFormat="1" x14ac:dyDescent="0.25">
      <c r="A34" s="80"/>
      <c r="B34" s="71"/>
      <c r="C34" s="77"/>
      <c r="D34" s="62" t="s">
        <v>18</v>
      </c>
      <c r="E34" s="46">
        <f t="shared" si="3"/>
        <v>0</v>
      </c>
      <c r="F34" s="46">
        <f t="shared" si="3"/>
        <v>0</v>
      </c>
      <c r="G34" s="47">
        <f t="shared" si="0"/>
        <v>0</v>
      </c>
      <c r="H34" s="57"/>
      <c r="I34" s="57"/>
      <c r="J34" s="57"/>
      <c r="K34" s="65"/>
      <c r="L34" s="60"/>
      <c r="M34" s="60"/>
    </row>
    <row r="35" spans="1:13" s="2" customFormat="1" x14ac:dyDescent="0.25">
      <c r="A35" s="80"/>
      <c r="B35" s="71"/>
      <c r="C35" s="77"/>
      <c r="D35" s="62" t="s">
        <v>19</v>
      </c>
      <c r="E35" s="46">
        <f t="shared" si="3"/>
        <v>8414.14</v>
      </c>
      <c r="F35" s="46">
        <f t="shared" si="3"/>
        <v>7210.02</v>
      </c>
      <c r="G35" s="47">
        <f t="shared" si="0"/>
        <v>85.68932772689783</v>
      </c>
      <c r="H35" s="57"/>
      <c r="I35" s="57"/>
      <c r="J35" s="57"/>
      <c r="K35" s="65"/>
      <c r="L35" s="60"/>
      <c r="M35" s="60"/>
    </row>
    <row r="36" spans="1:13" s="2" customFormat="1" x14ac:dyDescent="0.25">
      <c r="A36" s="81"/>
      <c r="B36" s="72"/>
      <c r="C36" s="78"/>
      <c r="D36" s="62" t="s">
        <v>20</v>
      </c>
      <c r="E36" s="46">
        <f t="shared" si="3"/>
        <v>0</v>
      </c>
      <c r="F36" s="46">
        <f t="shared" si="3"/>
        <v>0</v>
      </c>
      <c r="G36" s="47">
        <f t="shared" si="0"/>
        <v>0</v>
      </c>
      <c r="H36" s="57"/>
      <c r="I36" s="57"/>
      <c r="J36" s="57"/>
      <c r="K36" s="66"/>
      <c r="L36" s="60"/>
      <c r="M36" s="60"/>
    </row>
    <row r="37" spans="1:13" s="2" customFormat="1" ht="15" customHeight="1" x14ac:dyDescent="0.25">
      <c r="A37" s="82" t="s">
        <v>83</v>
      </c>
      <c r="B37" s="70" t="s">
        <v>23</v>
      </c>
      <c r="C37" s="76"/>
      <c r="D37" s="40" t="s">
        <v>16</v>
      </c>
      <c r="E37" s="41">
        <f>SUM(E38:E41)</f>
        <v>7414.14</v>
      </c>
      <c r="F37" s="41">
        <f>SUM(F38:F41)</f>
        <v>7210.02</v>
      </c>
      <c r="G37" s="17">
        <f t="shared" si="0"/>
        <v>97.24688230866964</v>
      </c>
      <c r="H37" s="70" t="s">
        <v>91</v>
      </c>
      <c r="I37" s="64"/>
      <c r="J37" s="64"/>
      <c r="K37" s="64"/>
      <c r="L37" s="67"/>
      <c r="M37" s="67"/>
    </row>
    <row r="38" spans="1:13" s="2" customFormat="1" ht="15" customHeight="1" x14ac:dyDescent="0.25">
      <c r="A38" s="83"/>
      <c r="B38" s="71"/>
      <c r="C38" s="77"/>
      <c r="D38" s="42" t="s">
        <v>17</v>
      </c>
      <c r="E38" s="16">
        <v>0</v>
      </c>
      <c r="F38" s="16">
        <v>0</v>
      </c>
      <c r="G38" s="15">
        <f t="shared" si="0"/>
        <v>0</v>
      </c>
      <c r="H38" s="71"/>
      <c r="I38" s="65"/>
      <c r="J38" s="65"/>
      <c r="K38" s="65"/>
      <c r="L38" s="68"/>
      <c r="M38" s="68"/>
    </row>
    <row r="39" spans="1:13" s="2" customFormat="1" ht="15" customHeight="1" x14ac:dyDescent="0.25">
      <c r="A39" s="83"/>
      <c r="B39" s="71"/>
      <c r="C39" s="77"/>
      <c r="D39" s="42" t="s">
        <v>18</v>
      </c>
      <c r="E39" s="16">
        <v>0</v>
      </c>
      <c r="F39" s="16">
        <v>0</v>
      </c>
      <c r="G39" s="15">
        <f t="shared" si="0"/>
        <v>0</v>
      </c>
      <c r="H39" s="71"/>
      <c r="I39" s="65"/>
      <c r="J39" s="65"/>
      <c r="K39" s="65"/>
      <c r="L39" s="68"/>
      <c r="M39" s="68"/>
    </row>
    <row r="40" spans="1:13" s="2" customFormat="1" ht="15" customHeight="1" x14ac:dyDescent="0.25">
      <c r="A40" s="83"/>
      <c r="B40" s="71"/>
      <c r="C40" s="77"/>
      <c r="D40" s="42" t="s">
        <v>19</v>
      </c>
      <c r="E40" s="16">
        <v>7414.14</v>
      </c>
      <c r="F40" s="16">
        <v>7210.02</v>
      </c>
      <c r="G40" s="15">
        <f t="shared" si="0"/>
        <v>97.24688230866964</v>
      </c>
      <c r="H40" s="71"/>
      <c r="I40" s="65"/>
      <c r="J40" s="65"/>
      <c r="K40" s="65"/>
      <c r="L40" s="68"/>
      <c r="M40" s="68"/>
    </row>
    <row r="41" spans="1:13" s="2" customFormat="1" ht="15" customHeight="1" x14ac:dyDescent="0.25">
      <c r="A41" s="84"/>
      <c r="B41" s="72"/>
      <c r="C41" s="78"/>
      <c r="D41" s="42" t="s">
        <v>20</v>
      </c>
      <c r="E41" s="16">
        <v>0</v>
      </c>
      <c r="F41" s="16">
        <v>0</v>
      </c>
      <c r="G41" s="15">
        <f t="shared" si="0"/>
        <v>0</v>
      </c>
      <c r="H41" s="72"/>
      <c r="I41" s="66"/>
      <c r="J41" s="66"/>
      <c r="K41" s="66"/>
      <c r="L41" s="69"/>
      <c r="M41" s="69"/>
    </row>
    <row r="42" spans="1:13" s="2" customFormat="1" ht="15" customHeight="1" x14ac:dyDescent="0.25">
      <c r="A42" s="73" t="s">
        <v>84</v>
      </c>
      <c r="B42" s="70" t="s">
        <v>72</v>
      </c>
      <c r="C42" s="76"/>
      <c r="D42" s="44" t="s">
        <v>16</v>
      </c>
      <c r="E42" s="43">
        <f>SUM(E43:E46)</f>
        <v>1000</v>
      </c>
      <c r="F42" s="43">
        <f>SUM(F43:F46)</f>
        <v>0</v>
      </c>
      <c r="G42" s="33">
        <f t="shared" si="0"/>
        <v>0</v>
      </c>
      <c r="H42" s="64"/>
      <c r="I42" s="64"/>
      <c r="J42" s="64"/>
      <c r="K42" s="64"/>
      <c r="L42" s="67"/>
      <c r="M42" s="70" t="s">
        <v>24</v>
      </c>
    </row>
    <row r="43" spans="1:13" s="2" customFormat="1" x14ac:dyDescent="0.25">
      <c r="A43" s="74"/>
      <c r="B43" s="71"/>
      <c r="C43" s="77"/>
      <c r="D43" s="42" t="s">
        <v>17</v>
      </c>
      <c r="E43" s="16">
        <v>0</v>
      </c>
      <c r="F43" s="16">
        <v>0</v>
      </c>
      <c r="G43" s="15">
        <f t="shared" si="0"/>
        <v>0</v>
      </c>
      <c r="H43" s="65"/>
      <c r="I43" s="65"/>
      <c r="J43" s="65"/>
      <c r="K43" s="65"/>
      <c r="L43" s="68"/>
      <c r="M43" s="71"/>
    </row>
    <row r="44" spans="1:13" s="2" customFormat="1" x14ac:dyDescent="0.25">
      <c r="A44" s="74"/>
      <c r="B44" s="71"/>
      <c r="C44" s="77"/>
      <c r="D44" s="42" t="s">
        <v>18</v>
      </c>
      <c r="E44" s="16">
        <v>0</v>
      </c>
      <c r="F44" s="16">
        <v>0</v>
      </c>
      <c r="G44" s="15">
        <f t="shared" si="0"/>
        <v>0</v>
      </c>
      <c r="H44" s="65"/>
      <c r="I44" s="65"/>
      <c r="J44" s="65"/>
      <c r="K44" s="65"/>
      <c r="L44" s="68"/>
      <c r="M44" s="71"/>
    </row>
    <row r="45" spans="1:13" s="2" customFormat="1" x14ac:dyDescent="0.25">
      <c r="A45" s="74"/>
      <c r="B45" s="71"/>
      <c r="C45" s="77"/>
      <c r="D45" s="42" t="s">
        <v>19</v>
      </c>
      <c r="E45" s="16">
        <v>1000</v>
      </c>
      <c r="F45" s="16">
        <v>0</v>
      </c>
      <c r="G45" s="15">
        <f t="shared" si="0"/>
        <v>0</v>
      </c>
      <c r="H45" s="65"/>
      <c r="I45" s="65"/>
      <c r="J45" s="65"/>
      <c r="K45" s="65"/>
      <c r="L45" s="68"/>
      <c r="M45" s="71"/>
    </row>
    <row r="46" spans="1:13" s="2" customFormat="1" x14ac:dyDescent="0.25">
      <c r="A46" s="75"/>
      <c r="B46" s="72"/>
      <c r="C46" s="78"/>
      <c r="D46" s="42" t="s">
        <v>20</v>
      </c>
      <c r="E46" s="16">
        <v>0</v>
      </c>
      <c r="F46" s="16">
        <v>0</v>
      </c>
      <c r="G46" s="15">
        <f t="shared" si="0"/>
        <v>0</v>
      </c>
      <c r="H46" s="66"/>
      <c r="I46" s="66"/>
      <c r="J46" s="66"/>
      <c r="K46" s="66"/>
      <c r="L46" s="69"/>
      <c r="M46" s="72"/>
    </row>
    <row r="47" spans="1:13" s="2" customFormat="1" x14ac:dyDescent="0.25">
      <c r="A47" s="1"/>
      <c r="D47" s="3"/>
      <c r="E47" s="4"/>
      <c r="F47" s="4"/>
      <c r="G47" s="4"/>
      <c r="H47" s="5"/>
      <c r="I47" s="5"/>
      <c r="J47" s="5"/>
      <c r="K47" s="5"/>
    </row>
    <row r="48" spans="1:13" s="2" customFormat="1" x14ac:dyDescent="0.25">
      <c r="A48" s="1"/>
      <c r="D48" s="3"/>
      <c r="E48" s="4"/>
      <c r="F48" s="4"/>
      <c r="G48" s="4"/>
      <c r="H48" s="5"/>
      <c r="I48" s="5"/>
      <c r="J48" s="5"/>
      <c r="K48" s="5"/>
    </row>
    <row r="49" spans="1:11" s="2" customFormat="1" x14ac:dyDescent="0.25">
      <c r="A49" s="1"/>
      <c r="D49" s="3"/>
      <c r="E49" s="4"/>
      <c r="F49" s="4"/>
      <c r="G49" s="4"/>
      <c r="H49" s="5"/>
      <c r="I49" s="5"/>
      <c r="J49" s="5"/>
      <c r="K49" s="5"/>
    </row>
    <row r="51" spans="1:11" x14ac:dyDescent="0.25">
      <c r="B51" s="38" t="s">
        <v>85</v>
      </c>
      <c r="C51" s="38"/>
    </row>
    <row r="52" spans="1:11" x14ac:dyDescent="0.25">
      <c r="B52" s="38" t="s">
        <v>86</v>
      </c>
      <c r="C52" s="39">
        <v>44216</v>
      </c>
    </row>
    <row r="53" spans="1:11" x14ac:dyDescent="0.25">
      <c r="B53" s="38" t="s">
        <v>87</v>
      </c>
      <c r="C53" s="38" t="s">
        <v>68</v>
      </c>
    </row>
    <row r="54" spans="1:11" x14ac:dyDescent="0.25">
      <c r="B54" s="38"/>
      <c r="C54" s="38"/>
    </row>
  </sheetData>
  <mergeCells count="72">
    <mergeCell ref="J7:J11"/>
    <mergeCell ref="K32:K36"/>
    <mergeCell ref="A3:M3"/>
    <mergeCell ref="A5:A6"/>
    <mergeCell ref="B5:B6"/>
    <mergeCell ref="C5:C6"/>
    <mergeCell ref="D5:G5"/>
    <mergeCell ref="H5:K5"/>
    <mergeCell ref="L5:L6"/>
    <mergeCell ref="M5:M6"/>
    <mergeCell ref="K7:K11"/>
    <mergeCell ref="L7:L11"/>
    <mergeCell ref="M7:M11"/>
    <mergeCell ref="A12:A16"/>
    <mergeCell ref="B12:B16"/>
    <mergeCell ref="C12:C16"/>
    <mergeCell ref="A7:A11"/>
    <mergeCell ref="B7:B11"/>
    <mergeCell ref="C7:C11"/>
    <mergeCell ref="H7:H11"/>
    <mergeCell ref="I7:I11"/>
    <mergeCell ref="L12:L16"/>
    <mergeCell ref="M12:M16"/>
    <mergeCell ref="A17:A21"/>
    <mergeCell ref="B17:B21"/>
    <mergeCell ref="C17:C21"/>
    <mergeCell ref="H17:H21"/>
    <mergeCell ref="I17:I21"/>
    <mergeCell ref="J17:J21"/>
    <mergeCell ref="K17:K21"/>
    <mergeCell ref="L17:L21"/>
    <mergeCell ref="M17:M21"/>
    <mergeCell ref="I12:I16"/>
    <mergeCell ref="J12:J16"/>
    <mergeCell ref="K12:K16"/>
    <mergeCell ref="H12:H16"/>
    <mergeCell ref="J22:J26"/>
    <mergeCell ref="K22:K26"/>
    <mergeCell ref="L22:L26"/>
    <mergeCell ref="M22:M26"/>
    <mergeCell ref="A27:A31"/>
    <mergeCell ref="B27:B31"/>
    <mergeCell ref="C27:C31"/>
    <mergeCell ref="M27:M31"/>
    <mergeCell ref="H27:H31"/>
    <mergeCell ref="A22:A26"/>
    <mergeCell ref="B22:B26"/>
    <mergeCell ref="C22:C26"/>
    <mergeCell ref="H22:H26"/>
    <mergeCell ref="I22:I26"/>
    <mergeCell ref="K27:K31"/>
    <mergeCell ref="A32:A36"/>
    <mergeCell ref="B32:B36"/>
    <mergeCell ref="C32:C36"/>
    <mergeCell ref="A37:A41"/>
    <mergeCell ref="B37:B41"/>
    <mergeCell ref="C37:C41"/>
    <mergeCell ref="H37:H41"/>
    <mergeCell ref="I37:I41"/>
    <mergeCell ref="A42:A46"/>
    <mergeCell ref="B42:B46"/>
    <mergeCell ref="C42:C46"/>
    <mergeCell ref="H42:H46"/>
    <mergeCell ref="I42:I46"/>
    <mergeCell ref="J42:J46"/>
    <mergeCell ref="K42:K46"/>
    <mergeCell ref="J37:J41"/>
    <mergeCell ref="L42:L46"/>
    <mergeCell ref="M42:M46"/>
    <mergeCell ref="K37:K41"/>
    <mergeCell ref="L37:L41"/>
    <mergeCell ref="M37:M4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5"/>
  <sheetViews>
    <sheetView tabSelected="1" topLeftCell="A128" zoomScale="110" zoomScaleNormal="110" zoomScaleSheetLayoutView="80" workbookViewId="0">
      <selection activeCell="E140" sqref="E140:F155"/>
    </sheetView>
  </sheetViews>
  <sheetFormatPr defaultColWidth="9.140625" defaultRowHeight="15" x14ac:dyDescent="0.25"/>
  <cols>
    <col min="1" max="1" width="6.5703125" style="18" customWidth="1"/>
    <col min="2" max="2" width="38" style="19" customWidth="1"/>
    <col min="3" max="3" width="10" style="19" customWidth="1"/>
    <col min="4" max="4" width="9.140625" style="20"/>
    <col min="5" max="5" width="9" style="21" customWidth="1"/>
    <col min="6" max="6" width="11.85546875" style="21" customWidth="1"/>
    <col min="7" max="7" width="9.140625" style="21"/>
    <col min="8" max="8" width="32" style="22" customWidth="1"/>
    <col min="9" max="9" width="12" style="23" customWidth="1"/>
    <col min="10" max="10" width="9.5703125" style="23" customWidth="1"/>
    <col min="11" max="11" width="9.7109375" style="23" customWidth="1"/>
    <col min="12" max="12" width="26.28515625" style="19" customWidth="1"/>
    <col min="13" max="13" width="18.42578125" style="19" customWidth="1"/>
    <col min="14" max="14" width="0" style="19" hidden="1" customWidth="1"/>
    <col min="15" max="16384" width="9.140625" style="19"/>
  </cols>
  <sheetData>
    <row r="1" spans="1:16" x14ac:dyDescent="0.25">
      <c r="K1" s="23" t="s">
        <v>0</v>
      </c>
    </row>
    <row r="3" spans="1:16" x14ac:dyDescent="0.25">
      <c r="A3" s="178" t="s">
        <v>125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6" x14ac:dyDescent="0.25">
      <c r="A4" s="18" t="s">
        <v>68</v>
      </c>
    </row>
    <row r="5" spans="1:16" ht="18.600000000000001" customHeight="1" x14ac:dyDescent="0.25">
      <c r="A5" s="172" t="s">
        <v>1</v>
      </c>
      <c r="B5" s="106" t="s">
        <v>2</v>
      </c>
      <c r="C5" s="106" t="s">
        <v>3</v>
      </c>
      <c r="D5" s="162" t="s">
        <v>4</v>
      </c>
      <c r="E5" s="162"/>
      <c r="F5" s="162"/>
      <c r="G5" s="162"/>
      <c r="H5" s="179" t="s">
        <v>5</v>
      </c>
      <c r="I5" s="180"/>
      <c r="J5" s="180"/>
      <c r="K5" s="180"/>
      <c r="L5" s="176" t="s">
        <v>6</v>
      </c>
      <c r="M5" s="106" t="s">
        <v>7</v>
      </c>
    </row>
    <row r="6" spans="1:16" ht="48" customHeight="1" x14ac:dyDescent="0.25">
      <c r="A6" s="173"/>
      <c r="B6" s="121"/>
      <c r="C6" s="121"/>
      <c r="D6" s="24" t="s">
        <v>8</v>
      </c>
      <c r="E6" s="25" t="s">
        <v>9</v>
      </c>
      <c r="F6" s="25" t="s">
        <v>10</v>
      </c>
      <c r="G6" s="25" t="s">
        <v>11</v>
      </c>
      <c r="H6" s="26" t="s">
        <v>12</v>
      </c>
      <c r="I6" s="27" t="s">
        <v>25</v>
      </c>
      <c r="J6" s="26" t="s">
        <v>14</v>
      </c>
      <c r="K6" s="26" t="s">
        <v>15</v>
      </c>
      <c r="L6" s="177"/>
      <c r="M6" s="122"/>
    </row>
    <row r="7" spans="1:16" ht="12" customHeight="1" x14ac:dyDescent="0.25">
      <c r="A7" s="172" t="s">
        <v>79</v>
      </c>
      <c r="B7" s="174" t="s">
        <v>123</v>
      </c>
      <c r="C7" s="88">
        <v>2020</v>
      </c>
      <c r="D7" s="10" t="s">
        <v>16</v>
      </c>
      <c r="E7" s="11">
        <f>E8+E9+E10</f>
        <v>67457.27</v>
      </c>
      <c r="F7" s="11">
        <f>F8+F9+F10</f>
        <v>65124.57</v>
      </c>
      <c r="G7" s="12">
        <f t="shared" ref="G7:G21" si="0">IF(F7&gt;0,(F7/E7)*100,0)</f>
        <v>96.541959080170301</v>
      </c>
      <c r="H7" s="176"/>
      <c r="I7" s="166"/>
      <c r="J7" s="166"/>
      <c r="K7" s="166"/>
      <c r="L7" s="181" t="s">
        <v>60</v>
      </c>
      <c r="M7" s="106"/>
    </row>
    <row r="8" spans="1:16" ht="11.45" customHeight="1" x14ac:dyDescent="0.25">
      <c r="A8" s="173"/>
      <c r="B8" s="175"/>
      <c r="C8" s="89"/>
      <c r="D8" s="10" t="s">
        <v>17</v>
      </c>
      <c r="E8" s="11">
        <f t="shared" ref="E8:F11" si="1">E13+E73+E108+E143</f>
        <v>988.36</v>
      </c>
      <c r="F8" s="11">
        <f>F13+F73+F108+F143</f>
        <v>917.89</v>
      </c>
      <c r="G8" s="12">
        <f t="shared" si="0"/>
        <v>92.870006880084176</v>
      </c>
      <c r="H8" s="177"/>
      <c r="I8" s="167"/>
      <c r="J8" s="167"/>
      <c r="K8" s="167"/>
      <c r="L8" s="121"/>
      <c r="M8" s="121"/>
    </row>
    <row r="9" spans="1:16" ht="12" customHeight="1" x14ac:dyDescent="0.25">
      <c r="A9" s="173"/>
      <c r="B9" s="175"/>
      <c r="C9" s="89"/>
      <c r="D9" s="10" t="s">
        <v>18</v>
      </c>
      <c r="E9" s="11">
        <f t="shared" si="1"/>
        <v>1629.74</v>
      </c>
      <c r="F9" s="11">
        <f t="shared" si="1"/>
        <v>1627.84</v>
      </c>
      <c r="G9" s="12">
        <f t="shared" si="0"/>
        <v>99.883416986758618</v>
      </c>
      <c r="H9" s="177"/>
      <c r="I9" s="167"/>
      <c r="J9" s="167"/>
      <c r="K9" s="167"/>
      <c r="L9" s="121"/>
      <c r="M9" s="121"/>
    </row>
    <row r="10" spans="1:16" ht="25.5" customHeight="1" x14ac:dyDescent="0.25">
      <c r="A10" s="173"/>
      <c r="B10" s="175"/>
      <c r="C10" s="89"/>
      <c r="D10" s="10" t="s">
        <v>19</v>
      </c>
      <c r="E10" s="11">
        <f t="shared" si="1"/>
        <v>64839.17</v>
      </c>
      <c r="F10" s="11">
        <f t="shared" si="1"/>
        <v>62578.84</v>
      </c>
      <c r="G10" s="12">
        <f t="shared" si="0"/>
        <v>96.513943654738327</v>
      </c>
      <c r="H10" s="177"/>
      <c r="I10" s="167"/>
      <c r="J10" s="167"/>
      <c r="K10" s="167"/>
      <c r="L10" s="121"/>
      <c r="M10" s="121"/>
      <c r="N10" s="28"/>
      <c r="O10" s="28"/>
      <c r="P10" s="28"/>
    </row>
    <row r="11" spans="1:16" ht="39" customHeight="1" x14ac:dyDescent="0.25">
      <c r="A11" s="173"/>
      <c r="B11" s="175"/>
      <c r="C11" s="89"/>
      <c r="D11" s="10" t="s">
        <v>20</v>
      </c>
      <c r="E11" s="11">
        <f t="shared" si="1"/>
        <v>0</v>
      </c>
      <c r="F11" s="11">
        <f t="shared" si="1"/>
        <v>0</v>
      </c>
      <c r="G11" s="12">
        <f t="shared" si="0"/>
        <v>0</v>
      </c>
      <c r="H11" s="177"/>
      <c r="I11" s="167"/>
      <c r="J11" s="167"/>
      <c r="K11" s="167"/>
      <c r="L11" s="121"/>
      <c r="M11" s="121"/>
      <c r="N11" s="28"/>
      <c r="O11" s="28"/>
      <c r="P11" s="28"/>
    </row>
    <row r="12" spans="1:16" s="2" customFormat="1" ht="22.9" customHeight="1" x14ac:dyDescent="0.25">
      <c r="A12" s="91">
        <v>1</v>
      </c>
      <c r="B12" s="169" t="s">
        <v>62</v>
      </c>
      <c r="C12" s="98"/>
      <c r="D12" s="35" t="s">
        <v>16</v>
      </c>
      <c r="E12" s="36">
        <f>E13+E14+E15</f>
        <v>15921.65</v>
      </c>
      <c r="F12" s="36">
        <f>F13+F14+F15</f>
        <v>15473.68</v>
      </c>
      <c r="G12" s="37">
        <f t="shared" si="0"/>
        <v>97.186409699999686</v>
      </c>
      <c r="H12" s="88"/>
      <c r="I12" s="64"/>
      <c r="J12" s="64"/>
      <c r="K12" s="64"/>
      <c r="L12" s="88" t="s">
        <v>61</v>
      </c>
      <c r="M12" s="88"/>
      <c r="N12" s="2">
        <v>101</v>
      </c>
    </row>
    <row r="13" spans="1:16" s="2" customFormat="1" ht="14.45" customHeight="1" x14ac:dyDescent="0.25">
      <c r="A13" s="91"/>
      <c r="B13" s="170"/>
      <c r="C13" s="98"/>
      <c r="D13" s="35" t="s">
        <v>17</v>
      </c>
      <c r="E13" s="36">
        <f>E18</f>
        <v>988.36</v>
      </c>
      <c r="F13" s="36">
        <f t="shared" ref="E13:F16" si="2">F18</f>
        <v>917.89</v>
      </c>
      <c r="G13" s="37">
        <f t="shared" si="0"/>
        <v>92.870006880084176</v>
      </c>
      <c r="H13" s="89"/>
      <c r="I13" s="65"/>
      <c r="J13" s="65"/>
      <c r="K13" s="65"/>
      <c r="L13" s="89"/>
      <c r="M13" s="89"/>
    </row>
    <row r="14" spans="1:16" s="2" customFormat="1" ht="14.45" customHeight="1" x14ac:dyDescent="0.25">
      <c r="A14" s="91"/>
      <c r="B14" s="170"/>
      <c r="C14" s="98"/>
      <c r="D14" s="35" t="s">
        <v>18</v>
      </c>
      <c r="E14" s="36">
        <f t="shared" si="2"/>
        <v>1629.74</v>
      </c>
      <c r="F14" s="36">
        <f t="shared" si="2"/>
        <v>1627.84</v>
      </c>
      <c r="G14" s="37">
        <f t="shared" si="0"/>
        <v>99.883416986758618</v>
      </c>
      <c r="H14" s="89"/>
      <c r="I14" s="65"/>
      <c r="J14" s="65"/>
      <c r="K14" s="65"/>
      <c r="L14" s="89"/>
      <c r="M14" s="89"/>
    </row>
    <row r="15" spans="1:16" s="2" customFormat="1" ht="19.899999999999999" customHeight="1" x14ac:dyDescent="0.25">
      <c r="A15" s="91"/>
      <c r="B15" s="170"/>
      <c r="C15" s="98"/>
      <c r="D15" s="35" t="s">
        <v>19</v>
      </c>
      <c r="E15" s="36">
        <f t="shared" si="2"/>
        <v>13303.55</v>
      </c>
      <c r="F15" s="36">
        <f t="shared" si="2"/>
        <v>12927.95</v>
      </c>
      <c r="G15" s="37">
        <f t="shared" si="0"/>
        <v>97.176693438969309</v>
      </c>
      <c r="H15" s="89"/>
      <c r="I15" s="65"/>
      <c r="J15" s="65"/>
      <c r="K15" s="65"/>
      <c r="L15" s="89"/>
      <c r="M15" s="89"/>
    </row>
    <row r="16" spans="1:16" s="2" customFormat="1" ht="21.6" customHeight="1" x14ac:dyDescent="0.25">
      <c r="A16" s="91"/>
      <c r="B16" s="171"/>
      <c r="C16" s="98"/>
      <c r="D16" s="35" t="s">
        <v>20</v>
      </c>
      <c r="E16" s="36">
        <f t="shared" si="2"/>
        <v>0</v>
      </c>
      <c r="F16" s="36">
        <f t="shared" si="2"/>
        <v>0</v>
      </c>
      <c r="G16" s="37">
        <f t="shared" si="0"/>
        <v>0</v>
      </c>
      <c r="H16" s="92"/>
      <c r="I16" s="66"/>
      <c r="J16" s="66"/>
      <c r="K16" s="66"/>
      <c r="L16" s="89"/>
      <c r="M16" s="89"/>
    </row>
    <row r="17" spans="1:13" ht="15" customHeight="1" x14ac:dyDescent="0.25">
      <c r="A17" s="159" t="s">
        <v>80</v>
      </c>
      <c r="B17" s="138" t="s">
        <v>73</v>
      </c>
      <c r="C17" s="91"/>
      <c r="D17" s="31" t="s">
        <v>16</v>
      </c>
      <c r="E17" s="32">
        <f>SUM(E18:E21)</f>
        <v>15921.65</v>
      </c>
      <c r="F17" s="32">
        <f>SUM(F18:F21)</f>
        <v>15473.68</v>
      </c>
      <c r="G17" s="34">
        <f t="shared" si="0"/>
        <v>97.186409699999686</v>
      </c>
      <c r="H17" s="88"/>
      <c r="I17" s="166"/>
      <c r="J17" s="166"/>
      <c r="K17" s="166"/>
      <c r="L17" s="106"/>
      <c r="M17" s="106"/>
    </row>
    <row r="18" spans="1:13" x14ac:dyDescent="0.25">
      <c r="A18" s="159"/>
      <c r="B18" s="160"/>
      <c r="C18" s="91"/>
      <c r="D18" s="50" t="s">
        <v>17</v>
      </c>
      <c r="E18" s="51">
        <f>E23+E28+E33+E38+E43+E48+E53+E58+E63+E68</f>
        <v>988.36</v>
      </c>
      <c r="F18" s="51">
        <f t="shared" ref="E18:F20" si="3">F23+F28+F33+F38+F43+F48+F53+F58+F63+F68</f>
        <v>917.89</v>
      </c>
      <c r="G18" s="52">
        <f t="shared" si="0"/>
        <v>92.870006880084176</v>
      </c>
      <c r="H18" s="89"/>
      <c r="I18" s="167"/>
      <c r="J18" s="167"/>
      <c r="K18" s="167"/>
      <c r="L18" s="121"/>
      <c r="M18" s="121"/>
    </row>
    <row r="19" spans="1:13" x14ac:dyDescent="0.25">
      <c r="A19" s="159"/>
      <c r="B19" s="160"/>
      <c r="C19" s="91"/>
      <c r="D19" s="50" t="s">
        <v>18</v>
      </c>
      <c r="E19" s="51">
        <f>E24+E29+E34+E39+E44+E49+E54+E59+E64+E69</f>
        <v>1629.74</v>
      </c>
      <c r="F19" s="51">
        <f t="shared" si="3"/>
        <v>1627.84</v>
      </c>
      <c r="G19" s="52">
        <f t="shared" si="0"/>
        <v>99.883416986758618</v>
      </c>
      <c r="H19" s="89"/>
      <c r="I19" s="167"/>
      <c r="J19" s="167"/>
      <c r="K19" s="167"/>
      <c r="L19" s="121"/>
      <c r="M19" s="121"/>
    </row>
    <row r="20" spans="1:13" x14ac:dyDescent="0.25">
      <c r="A20" s="159"/>
      <c r="B20" s="160"/>
      <c r="C20" s="91"/>
      <c r="D20" s="50" t="s">
        <v>19</v>
      </c>
      <c r="E20" s="51">
        <f t="shared" si="3"/>
        <v>13303.55</v>
      </c>
      <c r="F20" s="51">
        <f t="shared" si="3"/>
        <v>12927.95</v>
      </c>
      <c r="G20" s="52">
        <f t="shared" si="0"/>
        <v>97.176693438969309</v>
      </c>
      <c r="H20" s="89"/>
      <c r="I20" s="167"/>
      <c r="J20" s="167"/>
      <c r="K20" s="167"/>
      <c r="L20" s="121"/>
      <c r="M20" s="121"/>
    </row>
    <row r="21" spans="1:13" ht="15" customHeight="1" x14ac:dyDescent="0.25">
      <c r="A21" s="159"/>
      <c r="B21" s="161"/>
      <c r="C21" s="91"/>
      <c r="D21" s="50" t="s">
        <v>20</v>
      </c>
      <c r="E21" s="51">
        <f>E26+E31+E36+E41+E46+E51+E56+E61+E71</f>
        <v>0</v>
      </c>
      <c r="F21" s="51">
        <f>F26+F31+F36+F41+F46+F51+F56+F61+F71</f>
        <v>0</v>
      </c>
      <c r="G21" s="52">
        <f t="shared" si="0"/>
        <v>0</v>
      </c>
      <c r="H21" s="92"/>
      <c r="I21" s="168"/>
      <c r="J21" s="168"/>
      <c r="K21" s="168"/>
      <c r="L21" s="121"/>
      <c r="M21" s="121"/>
    </row>
    <row r="22" spans="1:13" ht="15" customHeight="1" x14ac:dyDescent="0.25">
      <c r="A22" s="135" t="s">
        <v>95</v>
      </c>
      <c r="B22" s="138" t="s">
        <v>27</v>
      </c>
      <c r="C22" s="91"/>
      <c r="D22" s="31" t="s">
        <v>16</v>
      </c>
      <c r="E22" s="32">
        <f>SUM(E23:E26)</f>
        <v>944</v>
      </c>
      <c r="F22" s="32">
        <f>SUM(F23:F26)</f>
        <v>879.53</v>
      </c>
      <c r="G22" s="34">
        <f t="shared" ref="G22:G71" si="4">IF(F22&gt;0,(F22/E22)*100,0)</f>
        <v>93.170550847457619</v>
      </c>
      <c r="H22" s="88" t="s">
        <v>105</v>
      </c>
      <c r="I22" s="166"/>
      <c r="J22" s="166"/>
      <c r="K22" s="166"/>
      <c r="L22" s="106"/>
      <c r="M22" s="106"/>
    </row>
    <row r="23" spans="1:13" x14ac:dyDescent="0.25">
      <c r="A23" s="136"/>
      <c r="B23" s="160"/>
      <c r="C23" s="91"/>
      <c r="D23" s="50" t="s">
        <v>17</v>
      </c>
      <c r="E23" s="51">
        <v>944</v>
      </c>
      <c r="F23" s="51">
        <v>879.53</v>
      </c>
      <c r="G23" s="52">
        <f t="shared" si="4"/>
        <v>93.170550847457619</v>
      </c>
      <c r="H23" s="89"/>
      <c r="I23" s="167"/>
      <c r="J23" s="167"/>
      <c r="K23" s="167"/>
      <c r="L23" s="121"/>
      <c r="M23" s="121"/>
    </row>
    <row r="24" spans="1:13" x14ac:dyDescent="0.25">
      <c r="A24" s="136"/>
      <c r="B24" s="160"/>
      <c r="C24" s="91"/>
      <c r="D24" s="50" t="s">
        <v>18</v>
      </c>
      <c r="E24" s="51">
        <v>0</v>
      </c>
      <c r="F24" s="51">
        <v>0</v>
      </c>
      <c r="G24" s="52">
        <f t="shared" si="4"/>
        <v>0</v>
      </c>
      <c r="H24" s="89"/>
      <c r="I24" s="167"/>
      <c r="J24" s="167"/>
      <c r="K24" s="167"/>
      <c r="L24" s="121"/>
      <c r="M24" s="121"/>
    </row>
    <row r="25" spans="1:13" x14ac:dyDescent="0.25">
      <c r="A25" s="136"/>
      <c r="B25" s="160"/>
      <c r="C25" s="91"/>
      <c r="D25" s="50" t="s">
        <v>19</v>
      </c>
      <c r="E25" s="51">
        <v>0</v>
      </c>
      <c r="F25" s="51">
        <v>0</v>
      </c>
      <c r="G25" s="52">
        <f t="shared" si="4"/>
        <v>0</v>
      </c>
      <c r="H25" s="89"/>
      <c r="I25" s="167"/>
      <c r="J25" s="167"/>
      <c r="K25" s="167"/>
      <c r="L25" s="121"/>
      <c r="M25" s="121"/>
    </row>
    <row r="26" spans="1:13" x14ac:dyDescent="0.25">
      <c r="A26" s="137"/>
      <c r="B26" s="161"/>
      <c r="C26" s="91"/>
      <c r="D26" s="50" t="s">
        <v>20</v>
      </c>
      <c r="E26" s="51">
        <v>0</v>
      </c>
      <c r="F26" s="51">
        <v>0</v>
      </c>
      <c r="G26" s="52">
        <f t="shared" si="4"/>
        <v>0</v>
      </c>
      <c r="H26" s="92"/>
      <c r="I26" s="168"/>
      <c r="J26" s="168"/>
      <c r="K26" s="168"/>
      <c r="L26" s="122"/>
      <c r="M26" s="122"/>
    </row>
    <row r="27" spans="1:13" ht="15" customHeight="1" x14ac:dyDescent="0.25">
      <c r="A27" s="159" t="s">
        <v>96</v>
      </c>
      <c r="B27" s="138" t="s">
        <v>28</v>
      </c>
      <c r="C27" s="93"/>
      <c r="D27" s="31" t="s">
        <v>16</v>
      </c>
      <c r="E27" s="32">
        <f>SUM(E28:E31)</f>
        <v>5.66</v>
      </c>
      <c r="F27" s="32">
        <f>SUM(F28:F31)</f>
        <v>5.66</v>
      </c>
      <c r="G27" s="34">
        <f t="shared" si="4"/>
        <v>100</v>
      </c>
      <c r="H27" s="88" t="s">
        <v>106</v>
      </c>
      <c r="I27" s="103"/>
      <c r="J27" s="103"/>
      <c r="K27" s="103"/>
      <c r="L27" s="106"/>
      <c r="M27" s="106"/>
    </row>
    <row r="28" spans="1:13" x14ac:dyDescent="0.25">
      <c r="A28" s="159"/>
      <c r="B28" s="160"/>
      <c r="C28" s="94"/>
      <c r="D28" s="50" t="s">
        <v>17</v>
      </c>
      <c r="E28" s="51">
        <v>5.66</v>
      </c>
      <c r="F28" s="51">
        <v>5.66</v>
      </c>
      <c r="G28" s="52">
        <f t="shared" si="4"/>
        <v>100</v>
      </c>
      <c r="H28" s="89"/>
      <c r="I28" s="104"/>
      <c r="J28" s="104"/>
      <c r="K28" s="104"/>
      <c r="L28" s="121"/>
      <c r="M28" s="121"/>
    </row>
    <row r="29" spans="1:13" x14ac:dyDescent="0.25">
      <c r="A29" s="159"/>
      <c r="B29" s="160"/>
      <c r="C29" s="94"/>
      <c r="D29" s="50" t="s">
        <v>18</v>
      </c>
      <c r="E29" s="51">
        <v>0</v>
      </c>
      <c r="F29" s="51">
        <v>0</v>
      </c>
      <c r="G29" s="52">
        <f t="shared" si="4"/>
        <v>0</v>
      </c>
      <c r="H29" s="89"/>
      <c r="I29" s="104"/>
      <c r="J29" s="104"/>
      <c r="K29" s="104"/>
      <c r="L29" s="121"/>
      <c r="M29" s="121"/>
    </row>
    <row r="30" spans="1:13" ht="19.149999999999999" customHeight="1" x14ac:dyDescent="0.25">
      <c r="A30" s="159"/>
      <c r="B30" s="160"/>
      <c r="C30" s="94"/>
      <c r="D30" s="50" t="s">
        <v>19</v>
      </c>
      <c r="E30" s="51">
        <v>0</v>
      </c>
      <c r="F30" s="51">
        <v>0</v>
      </c>
      <c r="G30" s="52">
        <f t="shared" si="4"/>
        <v>0</v>
      </c>
      <c r="H30" s="89"/>
      <c r="I30" s="104"/>
      <c r="J30" s="104"/>
      <c r="K30" s="104"/>
      <c r="L30" s="121"/>
      <c r="M30" s="121"/>
    </row>
    <row r="31" spans="1:13" ht="21.6" customHeight="1" x14ac:dyDescent="0.25">
      <c r="A31" s="159"/>
      <c r="B31" s="161"/>
      <c r="C31" s="114"/>
      <c r="D31" s="50" t="s">
        <v>20</v>
      </c>
      <c r="E31" s="51">
        <v>0</v>
      </c>
      <c r="F31" s="51">
        <v>0</v>
      </c>
      <c r="G31" s="52">
        <f t="shared" si="4"/>
        <v>0</v>
      </c>
      <c r="H31" s="92"/>
      <c r="I31" s="105"/>
      <c r="J31" s="105"/>
      <c r="K31" s="105"/>
      <c r="L31" s="121"/>
      <c r="M31" s="121"/>
    </row>
    <row r="32" spans="1:13" ht="15" customHeight="1" x14ac:dyDescent="0.25">
      <c r="A32" s="159" t="s">
        <v>97</v>
      </c>
      <c r="B32" s="138" t="s">
        <v>29</v>
      </c>
      <c r="C32" s="93"/>
      <c r="D32" s="31" t="s">
        <v>16</v>
      </c>
      <c r="E32" s="32">
        <f>SUM(E33:E36)</f>
        <v>1139.25</v>
      </c>
      <c r="F32" s="32">
        <f>SUM(F33:F36)</f>
        <v>1139.25</v>
      </c>
      <c r="G32" s="34">
        <f t="shared" si="4"/>
        <v>100</v>
      </c>
      <c r="H32" s="88" t="s">
        <v>107</v>
      </c>
      <c r="I32" s="103"/>
      <c r="J32" s="103"/>
      <c r="K32" s="103"/>
      <c r="L32" s="106"/>
      <c r="M32" s="106"/>
    </row>
    <row r="33" spans="1:13" x14ac:dyDescent="0.25">
      <c r="A33" s="159"/>
      <c r="B33" s="160"/>
      <c r="C33" s="94"/>
      <c r="D33" s="50" t="s">
        <v>17</v>
      </c>
      <c r="E33" s="51">
        <v>0</v>
      </c>
      <c r="F33" s="51">
        <v>0</v>
      </c>
      <c r="G33" s="52">
        <f t="shared" si="4"/>
        <v>0</v>
      </c>
      <c r="H33" s="89"/>
      <c r="I33" s="104"/>
      <c r="J33" s="104"/>
      <c r="K33" s="104"/>
      <c r="L33" s="121"/>
      <c r="M33" s="121"/>
    </row>
    <row r="34" spans="1:13" x14ac:dyDescent="0.25">
      <c r="A34" s="159"/>
      <c r="B34" s="160"/>
      <c r="C34" s="94"/>
      <c r="D34" s="50" t="s">
        <v>18</v>
      </c>
      <c r="E34" s="51">
        <v>1139.25</v>
      </c>
      <c r="F34" s="51">
        <v>1139.25</v>
      </c>
      <c r="G34" s="52">
        <f t="shared" si="4"/>
        <v>100</v>
      </c>
      <c r="H34" s="89"/>
      <c r="I34" s="104"/>
      <c r="J34" s="104"/>
      <c r="K34" s="104"/>
      <c r="L34" s="121"/>
      <c r="M34" s="121"/>
    </row>
    <row r="35" spans="1:13" x14ac:dyDescent="0.25">
      <c r="A35" s="159"/>
      <c r="B35" s="160"/>
      <c r="C35" s="94"/>
      <c r="D35" s="50" t="s">
        <v>19</v>
      </c>
      <c r="E35" s="51">
        <v>0</v>
      </c>
      <c r="F35" s="51">
        <v>0</v>
      </c>
      <c r="G35" s="52">
        <f t="shared" si="4"/>
        <v>0</v>
      </c>
      <c r="H35" s="89"/>
      <c r="I35" s="104"/>
      <c r="J35" s="104"/>
      <c r="K35" s="104"/>
      <c r="L35" s="121"/>
      <c r="M35" s="121"/>
    </row>
    <row r="36" spans="1:13" x14ac:dyDescent="0.25">
      <c r="A36" s="159"/>
      <c r="B36" s="161"/>
      <c r="C36" s="114"/>
      <c r="D36" s="50" t="s">
        <v>20</v>
      </c>
      <c r="E36" s="51">
        <v>0</v>
      </c>
      <c r="F36" s="51">
        <v>0</v>
      </c>
      <c r="G36" s="52">
        <f t="shared" si="4"/>
        <v>0</v>
      </c>
      <c r="H36" s="92"/>
      <c r="I36" s="105"/>
      <c r="J36" s="105"/>
      <c r="K36" s="105"/>
      <c r="L36" s="121"/>
      <c r="M36" s="122"/>
    </row>
    <row r="37" spans="1:13" ht="15" customHeight="1" x14ac:dyDescent="0.25">
      <c r="A37" s="159" t="s">
        <v>98</v>
      </c>
      <c r="B37" s="85" t="s">
        <v>30</v>
      </c>
      <c r="C37" s="88"/>
      <c r="D37" s="31" t="s">
        <v>16</v>
      </c>
      <c r="E37" s="32">
        <f>SUM(E38:E41)</f>
        <v>0</v>
      </c>
      <c r="F37" s="32">
        <f>SUM(F38:F41)</f>
        <v>0</v>
      </c>
      <c r="G37" s="34">
        <f t="shared" si="4"/>
        <v>0</v>
      </c>
      <c r="H37" s="88" t="s">
        <v>108</v>
      </c>
      <c r="I37" s="166"/>
      <c r="J37" s="166"/>
      <c r="K37" s="166"/>
      <c r="L37" s="106"/>
      <c r="M37" s="106"/>
    </row>
    <row r="38" spans="1:13" x14ac:dyDescent="0.25">
      <c r="A38" s="159"/>
      <c r="B38" s="86"/>
      <c r="C38" s="89"/>
      <c r="D38" s="50" t="s">
        <v>17</v>
      </c>
      <c r="E38" s="51">
        <v>0</v>
      </c>
      <c r="F38" s="51">
        <v>0</v>
      </c>
      <c r="G38" s="52">
        <f t="shared" si="4"/>
        <v>0</v>
      </c>
      <c r="H38" s="89"/>
      <c r="I38" s="167"/>
      <c r="J38" s="167"/>
      <c r="K38" s="167"/>
      <c r="L38" s="121"/>
      <c r="M38" s="121"/>
    </row>
    <row r="39" spans="1:13" x14ac:dyDescent="0.25">
      <c r="A39" s="159"/>
      <c r="B39" s="86"/>
      <c r="C39" s="89"/>
      <c r="D39" s="50" t="s">
        <v>18</v>
      </c>
      <c r="E39" s="51">
        <v>0</v>
      </c>
      <c r="F39" s="51">
        <v>0</v>
      </c>
      <c r="G39" s="52">
        <f t="shared" si="4"/>
        <v>0</v>
      </c>
      <c r="H39" s="89"/>
      <c r="I39" s="167"/>
      <c r="J39" s="167"/>
      <c r="K39" s="167"/>
      <c r="L39" s="121"/>
      <c r="M39" s="121"/>
    </row>
    <row r="40" spans="1:13" x14ac:dyDescent="0.25">
      <c r="A40" s="159"/>
      <c r="B40" s="86"/>
      <c r="C40" s="89"/>
      <c r="D40" s="50" t="s">
        <v>19</v>
      </c>
      <c r="E40" s="51">
        <v>0</v>
      </c>
      <c r="F40" s="51">
        <v>0</v>
      </c>
      <c r="G40" s="52">
        <f t="shared" si="4"/>
        <v>0</v>
      </c>
      <c r="H40" s="89"/>
      <c r="I40" s="167"/>
      <c r="J40" s="167"/>
      <c r="K40" s="167"/>
      <c r="L40" s="121"/>
      <c r="M40" s="121"/>
    </row>
    <row r="41" spans="1:13" x14ac:dyDescent="0.25">
      <c r="A41" s="159"/>
      <c r="B41" s="87"/>
      <c r="C41" s="92"/>
      <c r="D41" s="50" t="s">
        <v>20</v>
      </c>
      <c r="E41" s="51">
        <v>0</v>
      </c>
      <c r="F41" s="51">
        <v>0</v>
      </c>
      <c r="G41" s="52">
        <f t="shared" si="4"/>
        <v>0</v>
      </c>
      <c r="H41" s="92"/>
      <c r="I41" s="168"/>
      <c r="J41" s="168"/>
      <c r="K41" s="168"/>
      <c r="L41" s="121"/>
      <c r="M41" s="121"/>
    </row>
    <row r="42" spans="1:13" ht="15" customHeight="1" x14ac:dyDescent="0.25">
      <c r="A42" s="159" t="s">
        <v>99</v>
      </c>
      <c r="B42" s="138" t="s">
        <v>31</v>
      </c>
      <c r="C42" s="93"/>
      <c r="D42" s="31" t="s">
        <v>16</v>
      </c>
      <c r="E42" s="32">
        <f>SUM(E43:E46)</f>
        <v>6</v>
      </c>
      <c r="F42" s="32">
        <f>SUM(F43:F46)</f>
        <v>0</v>
      </c>
      <c r="G42" s="34">
        <f t="shared" si="4"/>
        <v>0</v>
      </c>
      <c r="H42" s="88" t="s">
        <v>109</v>
      </c>
      <c r="I42" s="166"/>
      <c r="J42" s="166"/>
      <c r="K42" s="166"/>
      <c r="L42" s="106"/>
      <c r="M42" s="106"/>
    </row>
    <row r="43" spans="1:13" x14ac:dyDescent="0.25">
      <c r="A43" s="159"/>
      <c r="B43" s="160"/>
      <c r="C43" s="94"/>
      <c r="D43" s="50" t="s">
        <v>17</v>
      </c>
      <c r="E43" s="51">
        <v>6</v>
      </c>
      <c r="F43" s="51">
        <v>0</v>
      </c>
      <c r="G43" s="52">
        <f t="shared" si="4"/>
        <v>0</v>
      </c>
      <c r="H43" s="89"/>
      <c r="I43" s="167"/>
      <c r="J43" s="167"/>
      <c r="K43" s="167"/>
      <c r="L43" s="121"/>
      <c r="M43" s="121"/>
    </row>
    <row r="44" spans="1:13" x14ac:dyDescent="0.25">
      <c r="A44" s="159"/>
      <c r="B44" s="160"/>
      <c r="C44" s="94"/>
      <c r="D44" s="50" t="s">
        <v>18</v>
      </c>
      <c r="E44" s="51">
        <v>0</v>
      </c>
      <c r="F44" s="51">
        <v>0</v>
      </c>
      <c r="G44" s="52">
        <f t="shared" si="4"/>
        <v>0</v>
      </c>
      <c r="H44" s="89"/>
      <c r="I44" s="167"/>
      <c r="J44" s="167"/>
      <c r="K44" s="167"/>
      <c r="L44" s="121"/>
      <c r="M44" s="121"/>
    </row>
    <row r="45" spans="1:13" x14ac:dyDescent="0.25">
      <c r="A45" s="159"/>
      <c r="B45" s="160"/>
      <c r="C45" s="94"/>
      <c r="D45" s="50" t="s">
        <v>19</v>
      </c>
      <c r="E45" s="51">
        <v>0</v>
      </c>
      <c r="F45" s="51">
        <f>F50+F55+F60</f>
        <v>0</v>
      </c>
      <c r="G45" s="52">
        <f t="shared" si="4"/>
        <v>0</v>
      </c>
      <c r="H45" s="89"/>
      <c r="I45" s="167"/>
      <c r="J45" s="167"/>
      <c r="K45" s="167"/>
      <c r="L45" s="121"/>
      <c r="M45" s="121"/>
    </row>
    <row r="46" spans="1:13" x14ac:dyDescent="0.25">
      <c r="A46" s="159"/>
      <c r="B46" s="161"/>
      <c r="C46" s="114"/>
      <c r="D46" s="50" t="s">
        <v>20</v>
      </c>
      <c r="E46" s="51">
        <v>0</v>
      </c>
      <c r="F46" s="51">
        <v>0</v>
      </c>
      <c r="G46" s="52">
        <f t="shared" si="4"/>
        <v>0</v>
      </c>
      <c r="H46" s="92"/>
      <c r="I46" s="168"/>
      <c r="J46" s="168"/>
      <c r="K46" s="168"/>
      <c r="L46" s="121"/>
      <c r="M46" s="121"/>
    </row>
    <row r="47" spans="1:13" ht="15" customHeight="1" x14ac:dyDescent="0.25">
      <c r="A47" s="159" t="s">
        <v>100</v>
      </c>
      <c r="B47" s="138" t="s">
        <v>32</v>
      </c>
      <c r="C47" s="93"/>
      <c r="D47" s="31" t="s">
        <v>16</v>
      </c>
      <c r="E47" s="32">
        <f>SUM(E48:E51)</f>
        <v>488.59</v>
      </c>
      <c r="F47" s="32">
        <f>SUM(F48:F51)</f>
        <v>488.59</v>
      </c>
      <c r="G47" s="34">
        <f t="shared" si="4"/>
        <v>100</v>
      </c>
      <c r="H47" s="88" t="s">
        <v>110</v>
      </c>
      <c r="I47" s="166"/>
      <c r="J47" s="166"/>
      <c r="K47" s="163"/>
      <c r="L47" s="106"/>
      <c r="M47" s="106"/>
    </row>
    <row r="48" spans="1:13" x14ac:dyDescent="0.25">
      <c r="A48" s="159"/>
      <c r="B48" s="160"/>
      <c r="C48" s="94"/>
      <c r="D48" s="50" t="s">
        <v>17</v>
      </c>
      <c r="E48" s="51">
        <v>0</v>
      </c>
      <c r="F48" s="51">
        <v>0</v>
      </c>
      <c r="G48" s="52">
        <f t="shared" si="4"/>
        <v>0</v>
      </c>
      <c r="H48" s="89"/>
      <c r="I48" s="167"/>
      <c r="J48" s="167"/>
      <c r="K48" s="164"/>
      <c r="L48" s="121"/>
      <c r="M48" s="121"/>
    </row>
    <row r="49" spans="1:13" x14ac:dyDescent="0.25">
      <c r="A49" s="159"/>
      <c r="B49" s="160"/>
      <c r="C49" s="94"/>
      <c r="D49" s="50" t="s">
        <v>18</v>
      </c>
      <c r="E49" s="51">
        <v>488.59</v>
      </c>
      <c r="F49" s="51">
        <v>488.59</v>
      </c>
      <c r="G49" s="52">
        <f t="shared" si="4"/>
        <v>100</v>
      </c>
      <c r="H49" s="89"/>
      <c r="I49" s="167"/>
      <c r="J49" s="167"/>
      <c r="K49" s="164"/>
      <c r="L49" s="121"/>
      <c r="M49" s="121"/>
    </row>
    <row r="50" spans="1:13" x14ac:dyDescent="0.25">
      <c r="A50" s="159"/>
      <c r="B50" s="160"/>
      <c r="C50" s="94"/>
      <c r="D50" s="50" t="s">
        <v>19</v>
      </c>
      <c r="E50" s="51">
        <v>0</v>
      </c>
      <c r="F50" s="51">
        <v>0</v>
      </c>
      <c r="G50" s="52">
        <f t="shared" si="4"/>
        <v>0</v>
      </c>
      <c r="H50" s="89"/>
      <c r="I50" s="167"/>
      <c r="J50" s="167"/>
      <c r="K50" s="164"/>
      <c r="L50" s="121"/>
      <c r="M50" s="121"/>
    </row>
    <row r="51" spans="1:13" x14ac:dyDescent="0.25">
      <c r="A51" s="159"/>
      <c r="B51" s="161"/>
      <c r="C51" s="114"/>
      <c r="D51" s="50" t="s">
        <v>20</v>
      </c>
      <c r="E51" s="51">
        <v>0</v>
      </c>
      <c r="F51" s="51">
        <v>0</v>
      </c>
      <c r="G51" s="52">
        <f t="shared" si="4"/>
        <v>0</v>
      </c>
      <c r="H51" s="92"/>
      <c r="I51" s="168"/>
      <c r="J51" s="168"/>
      <c r="K51" s="165"/>
      <c r="L51" s="121"/>
      <c r="M51" s="122"/>
    </row>
    <row r="52" spans="1:13" ht="15" customHeight="1" x14ac:dyDescent="0.25">
      <c r="A52" s="159" t="s">
        <v>101</v>
      </c>
      <c r="B52" s="138" t="s">
        <v>33</v>
      </c>
      <c r="C52" s="93"/>
      <c r="D52" s="31" t="s">
        <v>16</v>
      </c>
      <c r="E52" s="32">
        <f>SUM(E53:E56)</f>
        <v>1.9</v>
      </c>
      <c r="F52" s="32">
        <f>SUM(F53:F56)</f>
        <v>0</v>
      </c>
      <c r="G52" s="34">
        <f t="shared" si="4"/>
        <v>0</v>
      </c>
      <c r="H52" s="138" t="s">
        <v>33</v>
      </c>
      <c r="I52" s="103"/>
      <c r="J52" s="103"/>
      <c r="K52" s="103"/>
      <c r="L52" s="88"/>
      <c r="M52" s="106"/>
    </row>
    <row r="53" spans="1:13" x14ac:dyDescent="0.25">
      <c r="A53" s="159"/>
      <c r="B53" s="160"/>
      <c r="C53" s="94"/>
      <c r="D53" s="50" t="s">
        <v>17</v>
      </c>
      <c r="E53" s="51">
        <v>0</v>
      </c>
      <c r="F53" s="51">
        <v>0</v>
      </c>
      <c r="G53" s="52">
        <f t="shared" si="4"/>
        <v>0</v>
      </c>
      <c r="H53" s="160"/>
      <c r="I53" s="104"/>
      <c r="J53" s="104"/>
      <c r="K53" s="104"/>
      <c r="L53" s="89"/>
      <c r="M53" s="121"/>
    </row>
    <row r="54" spans="1:13" x14ac:dyDescent="0.25">
      <c r="A54" s="159"/>
      <c r="B54" s="160"/>
      <c r="C54" s="94"/>
      <c r="D54" s="50" t="s">
        <v>18</v>
      </c>
      <c r="E54" s="51">
        <v>1.9</v>
      </c>
      <c r="F54" s="51">
        <v>0</v>
      </c>
      <c r="G54" s="52">
        <f t="shared" si="4"/>
        <v>0</v>
      </c>
      <c r="H54" s="160"/>
      <c r="I54" s="104"/>
      <c r="J54" s="104"/>
      <c r="K54" s="104"/>
      <c r="L54" s="89"/>
      <c r="M54" s="121"/>
    </row>
    <row r="55" spans="1:13" x14ac:dyDescent="0.25">
      <c r="A55" s="159"/>
      <c r="B55" s="160"/>
      <c r="C55" s="94"/>
      <c r="D55" s="50" t="s">
        <v>19</v>
      </c>
      <c r="E55" s="51">
        <v>0</v>
      </c>
      <c r="F55" s="51">
        <v>0</v>
      </c>
      <c r="G55" s="52">
        <f t="shared" si="4"/>
        <v>0</v>
      </c>
      <c r="H55" s="160"/>
      <c r="I55" s="104"/>
      <c r="J55" s="104"/>
      <c r="K55" s="104"/>
      <c r="L55" s="89"/>
      <c r="M55" s="121"/>
    </row>
    <row r="56" spans="1:13" x14ac:dyDescent="0.25">
      <c r="A56" s="159"/>
      <c r="B56" s="161"/>
      <c r="C56" s="114"/>
      <c r="D56" s="50" t="s">
        <v>20</v>
      </c>
      <c r="E56" s="51">
        <v>0</v>
      </c>
      <c r="F56" s="51">
        <v>0</v>
      </c>
      <c r="G56" s="52">
        <f t="shared" si="4"/>
        <v>0</v>
      </c>
      <c r="H56" s="161"/>
      <c r="I56" s="105"/>
      <c r="J56" s="105"/>
      <c r="K56" s="105"/>
      <c r="L56" s="89"/>
      <c r="M56" s="121"/>
    </row>
    <row r="57" spans="1:13" ht="15" customHeight="1" x14ac:dyDescent="0.25">
      <c r="A57" s="159" t="s">
        <v>102</v>
      </c>
      <c r="B57" s="138" t="s">
        <v>34</v>
      </c>
      <c r="C57" s="93"/>
      <c r="D57" s="31" t="s">
        <v>16</v>
      </c>
      <c r="E57" s="32">
        <f>SUM(E58:E61)</f>
        <v>32.700000000000003</v>
      </c>
      <c r="F57" s="32">
        <f>SUM(F58:F61)</f>
        <v>32.700000000000003</v>
      </c>
      <c r="G57" s="34">
        <f t="shared" si="4"/>
        <v>100</v>
      </c>
      <c r="H57" s="88" t="s">
        <v>111</v>
      </c>
      <c r="I57" s="103"/>
      <c r="J57" s="103"/>
      <c r="K57" s="103"/>
      <c r="L57" s="106"/>
      <c r="M57" s="106"/>
    </row>
    <row r="58" spans="1:13" x14ac:dyDescent="0.25">
      <c r="A58" s="159"/>
      <c r="B58" s="160"/>
      <c r="C58" s="94"/>
      <c r="D58" s="50" t="s">
        <v>17</v>
      </c>
      <c r="E58" s="51">
        <v>32.700000000000003</v>
      </c>
      <c r="F58" s="51">
        <v>32.700000000000003</v>
      </c>
      <c r="G58" s="52">
        <f t="shared" si="4"/>
        <v>100</v>
      </c>
      <c r="H58" s="89"/>
      <c r="I58" s="104"/>
      <c r="J58" s="104"/>
      <c r="K58" s="104"/>
      <c r="L58" s="121"/>
      <c r="M58" s="121"/>
    </row>
    <row r="59" spans="1:13" x14ac:dyDescent="0.25">
      <c r="A59" s="159"/>
      <c r="B59" s="160"/>
      <c r="C59" s="94"/>
      <c r="D59" s="50" t="s">
        <v>18</v>
      </c>
      <c r="E59" s="51">
        <v>0</v>
      </c>
      <c r="F59" s="51">
        <v>0</v>
      </c>
      <c r="G59" s="52">
        <f t="shared" si="4"/>
        <v>0</v>
      </c>
      <c r="H59" s="89"/>
      <c r="I59" s="104"/>
      <c r="J59" s="104"/>
      <c r="K59" s="104"/>
      <c r="L59" s="121"/>
      <c r="M59" s="121"/>
    </row>
    <row r="60" spans="1:13" x14ac:dyDescent="0.25">
      <c r="A60" s="159"/>
      <c r="B60" s="160"/>
      <c r="C60" s="94"/>
      <c r="D60" s="50" t="s">
        <v>19</v>
      </c>
      <c r="E60" s="51">
        <v>0</v>
      </c>
      <c r="F60" s="51">
        <v>0</v>
      </c>
      <c r="G60" s="52">
        <f t="shared" si="4"/>
        <v>0</v>
      </c>
      <c r="H60" s="89"/>
      <c r="I60" s="104"/>
      <c r="J60" s="104"/>
      <c r="K60" s="104"/>
      <c r="L60" s="121"/>
      <c r="M60" s="121"/>
    </row>
    <row r="61" spans="1:13" x14ac:dyDescent="0.25">
      <c r="A61" s="159"/>
      <c r="B61" s="161"/>
      <c r="C61" s="114"/>
      <c r="D61" s="50" t="s">
        <v>20</v>
      </c>
      <c r="E61" s="51">
        <v>0</v>
      </c>
      <c r="F61" s="51">
        <v>0</v>
      </c>
      <c r="G61" s="52">
        <f t="shared" si="4"/>
        <v>0</v>
      </c>
      <c r="H61" s="92"/>
      <c r="I61" s="105"/>
      <c r="J61" s="105"/>
      <c r="K61" s="105"/>
      <c r="L61" s="122"/>
      <c r="M61" s="122"/>
    </row>
    <row r="62" spans="1:13" x14ac:dyDescent="0.25">
      <c r="A62" s="135" t="s">
        <v>93</v>
      </c>
      <c r="B62" s="138" t="s">
        <v>103</v>
      </c>
      <c r="C62" s="93"/>
      <c r="D62" s="31" t="s">
        <v>16</v>
      </c>
      <c r="E62" s="32">
        <f>SUM(E63:E66)</f>
        <v>0</v>
      </c>
      <c r="F62" s="32">
        <f>SUM(F63:F66)</f>
        <v>0</v>
      </c>
      <c r="G62" s="34">
        <f t="shared" ref="G62:G66" si="5">IF(F62&gt;0,(F62/E62)*100,0)</f>
        <v>0</v>
      </c>
      <c r="H62" s="88" t="s">
        <v>104</v>
      </c>
      <c r="I62" s="103"/>
      <c r="J62" s="103"/>
      <c r="K62" s="103"/>
      <c r="L62" s="106"/>
      <c r="M62" s="106" t="s">
        <v>120</v>
      </c>
    </row>
    <row r="63" spans="1:13" x14ac:dyDescent="0.25">
      <c r="A63" s="182"/>
      <c r="B63" s="184"/>
      <c r="C63" s="184"/>
      <c r="D63" s="50" t="s">
        <v>17</v>
      </c>
      <c r="E63" s="51">
        <v>0</v>
      </c>
      <c r="F63" s="51">
        <v>0</v>
      </c>
      <c r="G63" s="52">
        <f t="shared" si="5"/>
        <v>0</v>
      </c>
      <c r="H63" s="184"/>
      <c r="I63" s="186"/>
      <c r="J63" s="186"/>
      <c r="K63" s="186"/>
      <c r="L63" s="186"/>
      <c r="M63" s="186"/>
    </row>
    <row r="64" spans="1:13" x14ac:dyDescent="0.25">
      <c r="A64" s="182"/>
      <c r="B64" s="184"/>
      <c r="C64" s="184"/>
      <c r="D64" s="50" t="s">
        <v>18</v>
      </c>
      <c r="E64" s="51">
        <v>0</v>
      </c>
      <c r="F64" s="51">
        <v>0</v>
      </c>
      <c r="G64" s="52">
        <f t="shared" si="5"/>
        <v>0</v>
      </c>
      <c r="H64" s="184"/>
      <c r="I64" s="186"/>
      <c r="J64" s="186"/>
      <c r="K64" s="186"/>
      <c r="L64" s="186"/>
      <c r="M64" s="186"/>
    </row>
    <row r="65" spans="1:14" x14ac:dyDescent="0.25">
      <c r="A65" s="182"/>
      <c r="B65" s="184"/>
      <c r="C65" s="184"/>
      <c r="D65" s="50" t="s">
        <v>19</v>
      </c>
      <c r="E65" s="51">
        <v>0</v>
      </c>
      <c r="F65" s="51">
        <v>0</v>
      </c>
      <c r="G65" s="52">
        <f t="shared" si="5"/>
        <v>0</v>
      </c>
      <c r="H65" s="184"/>
      <c r="I65" s="186"/>
      <c r="J65" s="186"/>
      <c r="K65" s="186"/>
      <c r="L65" s="186"/>
      <c r="M65" s="186"/>
    </row>
    <row r="66" spans="1:14" x14ac:dyDescent="0.25">
      <c r="A66" s="183"/>
      <c r="B66" s="185"/>
      <c r="C66" s="185"/>
      <c r="D66" s="50" t="s">
        <v>20</v>
      </c>
      <c r="E66" s="51">
        <v>0</v>
      </c>
      <c r="F66" s="51">
        <v>0</v>
      </c>
      <c r="G66" s="52">
        <f t="shared" si="5"/>
        <v>0</v>
      </c>
      <c r="H66" s="185"/>
      <c r="I66" s="187"/>
      <c r="J66" s="187"/>
      <c r="K66" s="187"/>
      <c r="L66" s="187"/>
      <c r="M66" s="187"/>
    </row>
    <row r="67" spans="1:14" ht="15" customHeight="1" x14ac:dyDescent="0.25">
      <c r="A67" s="159" t="s">
        <v>94</v>
      </c>
      <c r="B67" s="138" t="s">
        <v>63</v>
      </c>
      <c r="C67" s="93"/>
      <c r="D67" s="31" t="s">
        <v>16</v>
      </c>
      <c r="E67" s="32">
        <f>SUM(E68:E71)</f>
        <v>13303.55</v>
      </c>
      <c r="F67" s="32">
        <f>SUM(F68:F71)</f>
        <v>12927.95</v>
      </c>
      <c r="G67" s="34">
        <f t="shared" si="4"/>
        <v>97.176693438969309</v>
      </c>
      <c r="H67" s="88" t="s">
        <v>112</v>
      </c>
      <c r="I67" s="103"/>
      <c r="J67" s="103"/>
      <c r="K67" s="103"/>
      <c r="L67" s="162"/>
      <c r="M67" s="162"/>
    </row>
    <row r="68" spans="1:14" x14ac:dyDescent="0.25">
      <c r="A68" s="159"/>
      <c r="B68" s="160"/>
      <c r="C68" s="94"/>
      <c r="D68" s="50" t="s">
        <v>17</v>
      </c>
      <c r="E68" s="51">
        <v>0</v>
      </c>
      <c r="F68" s="51">
        <v>0</v>
      </c>
      <c r="G68" s="52">
        <f t="shared" si="4"/>
        <v>0</v>
      </c>
      <c r="H68" s="89"/>
      <c r="I68" s="104"/>
      <c r="J68" s="104"/>
      <c r="K68" s="104"/>
      <c r="L68" s="162"/>
      <c r="M68" s="162"/>
    </row>
    <row r="69" spans="1:14" x14ac:dyDescent="0.25">
      <c r="A69" s="159"/>
      <c r="B69" s="160"/>
      <c r="C69" s="94"/>
      <c r="D69" s="50" t="s">
        <v>18</v>
      </c>
      <c r="E69" s="51">
        <v>0</v>
      </c>
      <c r="F69" s="51">
        <v>0</v>
      </c>
      <c r="G69" s="52">
        <f t="shared" si="4"/>
        <v>0</v>
      </c>
      <c r="H69" s="89"/>
      <c r="I69" s="104"/>
      <c r="J69" s="104"/>
      <c r="K69" s="104"/>
      <c r="L69" s="162"/>
      <c r="M69" s="162"/>
    </row>
    <row r="70" spans="1:14" x14ac:dyDescent="0.25">
      <c r="A70" s="159"/>
      <c r="B70" s="160"/>
      <c r="C70" s="94"/>
      <c r="D70" s="50" t="s">
        <v>19</v>
      </c>
      <c r="E70" s="51">
        <v>13303.55</v>
      </c>
      <c r="F70" s="51">
        <v>12927.95</v>
      </c>
      <c r="G70" s="52">
        <f t="shared" si="4"/>
        <v>97.176693438969309</v>
      </c>
      <c r="H70" s="89"/>
      <c r="I70" s="104"/>
      <c r="J70" s="104"/>
      <c r="K70" s="104"/>
      <c r="L70" s="162"/>
      <c r="M70" s="162"/>
    </row>
    <row r="71" spans="1:14" x14ac:dyDescent="0.25">
      <c r="A71" s="159"/>
      <c r="B71" s="161"/>
      <c r="C71" s="114"/>
      <c r="D71" s="50" t="s">
        <v>20</v>
      </c>
      <c r="E71" s="51">
        <v>0</v>
      </c>
      <c r="F71" s="51">
        <v>0</v>
      </c>
      <c r="G71" s="52">
        <f t="shared" si="4"/>
        <v>0</v>
      </c>
      <c r="H71" s="92"/>
      <c r="I71" s="105"/>
      <c r="J71" s="105"/>
      <c r="K71" s="105"/>
      <c r="L71" s="162"/>
      <c r="M71" s="162"/>
    </row>
    <row r="72" spans="1:14" ht="14.45" customHeight="1" x14ac:dyDescent="0.25">
      <c r="A72" s="109" t="s">
        <v>35</v>
      </c>
      <c r="B72" s="148" t="s">
        <v>36</v>
      </c>
      <c r="C72" s="93"/>
      <c r="D72" s="35" t="s">
        <v>16</v>
      </c>
      <c r="E72" s="36">
        <f t="shared" ref="E72:F75" si="6">E82+E87+E92</f>
        <v>9685.25</v>
      </c>
      <c r="F72" s="36">
        <f t="shared" si="6"/>
        <v>9407.25</v>
      </c>
      <c r="G72" s="36">
        <f t="shared" ref="G72" si="7">G82+G87</f>
        <v>100</v>
      </c>
      <c r="H72" s="88"/>
      <c r="I72" s="103"/>
      <c r="J72" s="103"/>
      <c r="K72" s="132"/>
      <c r="L72" s="88" t="s">
        <v>113</v>
      </c>
      <c r="M72" s="106"/>
      <c r="N72" s="19">
        <v>201</v>
      </c>
    </row>
    <row r="73" spans="1:14" x14ac:dyDescent="0.25">
      <c r="A73" s="110"/>
      <c r="B73" s="158"/>
      <c r="C73" s="94"/>
      <c r="D73" s="35" t="s">
        <v>17</v>
      </c>
      <c r="E73" s="36">
        <f t="shared" si="6"/>
        <v>0</v>
      </c>
      <c r="F73" s="36">
        <f t="shared" si="6"/>
        <v>0</v>
      </c>
      <c r="G73" s="36">
        <f t="shared" ref="G73:G76" si="8">G83+G88</f>
        <v>0</v>
      </c>
      <c r="H73" s="89"/>
      <c r="I73" s="104"/>
      <c r="J73" s="104"/>
      <c r="K73" s="133"/>
      <c r="L73" s="89"/>
      <c r="M73" s="121"/>
    </row>
    <row r="74" spans="1:14" x14ac:dyDescent="0.25">
      <c r="A74" s="110"/>
      <c r="B74" s="158"/>
      <c r="C74" s="94"/>
      <c r="D74" s="35" t="s">
        <v>18</v>
      </c>
      <c r="E74" s="36">
        <f t="shared" si="6"/>
        <v>0</v>
      </c>
      <c r="F74" s="36">
        <f t="shared" si="6"/>
        <v>0</v>
      </c>
      <c r="G74" s="36">
        <f t="shared" si="8"/>
        <v>0</v>
      </c>
      <c r="H74" s="89"/>
      <c r="I74" s="104"/>
      <c r="J74" s="104"/>
      <c r="K74" s="133"/>
      <c r="L74" s="89"/>
      <c r="M74" s="121"/>
    </row>
    <row r="75" spans="1:14" x14ac:dyDescent="0.25">
      <c r="A75" s="110"/>
      <c r="B75" s="158"/>
      <c r="C75" s="94"/>
      <c r="D75" s="35" t="s">
        <v>19</v>
      </c>
      <c r="E75" s="36">
        <f t="shared" si="6"/>
        <v>9685.25</v>
      </c>
      <c r="F75" s="36">
        <f t="shared" si="6"/>
        <v>9407.25</v>
      </c>
      <c r="G75" s="36">
        <f t="shared" si="8"/>
        <v>100</v>
      </c>
      <c r="H75" s="89"/>
      <c r="I75" s="104"/>
      <c r="J75" s="104"/>
      <c r="K75" s="133"/>
      <c r="L75" s="89"/>
      <c r="M75" s="121"/>
    </row>
    <row r="76" spans="1:14" ht="12" customHeight="1" x14ac:dyDescent="0.25">
      <c r="A76" s="110"/>
      <c r="B76" s="158"/>
      <c r="C76" s="94"/>
      <c r="D76" s="53" t="s">
        <v>20</v>
      </c>
      <c r="E76" s="36">
        <f>E81+E101+E96</f>
        <v>0</v>
      </c>
      <c r="F76" s="36">
        <f t="shared" ref="F76" si="9">F81+F101+F96</f>
        <v>0</v>
      </c>
      <c r="G76" s="36">
        <f t="shared" si="8"/>
        <v>0</v>
      </c>
      <c r="H76" s="92"/>
      <c r="I76" s="105"/>
      <c r="J76" s="105"/>
      <c r="K76" s="134"/>
      <c r="L76" s="89"/>
      <c r="M76" s="121"/>
    </row>
    <row r="77" spans="1:14" ht="15" customHeight="1" x14ac:dyDescent="0.25">
      <c r="A77" s="109" t="s">
        <v>37</v>
      </c>
      <c r="B77" s="138" t="s">
        <v>74</v>
      </c>
      <c r="C77" s="93"/>
      <c r="D77" s="31" t="s">
        <v>16</v>
      </c>
      <c r="E77" s="32">
        <f>SUM(E78:E81)</f>
        <v>9685.25</v>
      </c>
      <c r="F77" s="32">
        <f>SUM(F78:F81)</f>
        <v>9407.25</v>
      </c>
      <c r="G77" s="34">
        <f t="shared" ref="G77:G135" si="10">IF(F77&gt;0,(F77/E77)*100,0)</f>
        <v>97.129655920084673</v>
      </c>
      <c r="H77" s="88"/>
      <c r="I77" s="103"/>
      <c r="J77" s="103"/>
      <c r="K77" s="132"/>
      <c r="L77" s="106"/>
      <c r="M77" s="106"/>
    </row>
    <row r="78" spans="1:14" ht="12.6" customHeight="1" x14ac:dyDescent="0.25">
      <c r="A78" s="110"/>
      <c r="B78" s="139"/>
      <c r="C78" s="94"/>
      <c r="D78" s="50" t="s">
        <v>17</v>
      </c>
      <c r="E78" s="51">
        <f t="shared" ref="E78:F80" si="11">E83+E88+E93</f>
        <v>0</v>
      </c>
      <c r="F78" s="51">
        <f t="shared" si="11"/>
        <v>0</v>
      </c>
      <c r="G78" s="52">
        <f t="shared" si="10"/>
        <v>0</v>
      </c>
      <c r="H78" s="89"/>
      <c r="I78" s="104"/>
      <c r="J78" s="104"/>
      <c r="K78" s="133"/>
      <c r="L78" s="121"/>
      <c r="M78" s="121"/>
    </row>
    <row r="79" spans="1:14" x14ac:dyDescent="0.25">
      <c r="A79" s="110"/>
      <c r="B79" s="139"/>
      <c r="C79" s="94"/>
      <c r="D79" s="50" t="s">
        <v>18</v>
      </c>
      <c r="E79" s="51">
        <f t="shared" si="11"/>
        <v>0</v>
      </c>
      <c r="F79" s="51">
        <f t="shared" si="11"/>
        <v>0</v>
      </c>
      <c r="G79" s="52">
        <f t="shared" si="10"/>
        <v>0</v>
      </c>
      <c r="H79" s="89"/>
      <c r="I79" s="104"/>
      <c r="J79" s="104"/>
      <c r="K79" s="133"/>
      <c r="L79" s="121"/>
      <c r="M79" s="121"/>
    </row>
    <row r="80" spans="1:14" ht="13.9" customHeight="1" x14ac:dyDescent="0.25">
      <c r="A80" s="110"/>
      <c r="B80" s="139"/>
      <c r="C80" s="94"/>
      <c r="D80" s="50" t="s">
        <v>19</v>
      </c>
      <c r="E80" s="51">
        <f t="shared" si="11"/>
        <v>9685.25</v>
      </c>
      <c r="F80" s="51">
        <f t="shared" si="11"/>
        <v>9407.25</v>
      </c>
      <c r="G80" s="52">
        <f t="shared" si="10"/>
        <v>97.129655920084673</v>
      </c>
      <c r="H80" s="89"/>
      <c r="I80" s="104"/>
      <c r="J80" s="104"/>
      <c r="K80" s="133"/>
      <c r="L80" s="121"/>
      <c r="M80" s="121"/>
    </row>
    <row r="81" spans="1:14" ht="14.45" customHeight="1" x14ac:dyDescent="0.25">
      <c r="A81" s="111"/>
      <c r="B81" s="140"/>
      <c r="C81" s="114"/>
      <c r="D81" s="50" t="s">
        <v>20</v>
      </c>
      <c r="E81" s="51">
        <f t="shared" ref="E81:F81" si="12">E86+E91</f>
        <v>0</v>
      </c>
      <c r="F81" s="51">
        <f t="shared" si="12"/>
        <v>0</v>
      </c>
      <c r="G81" s="52">
        <f t="shared" si="10"/>
        <v>0</v>
      </c>
      <c r="H81" s="92"/>
      <c r="I81" s="105"/>
      <c r="J81" s="105"/>
      <c r="K81" s="134"/>
      <c r="L81" s="122"/>
      <c r="M81" s="122"/>
    </row>
    <row r="82" spans="1:14" ht="15" customHeight="1" x14ac:dyDescent="0.25">
      <c r="A82" s="109" t="s">
        <v>38</v>
      </c>
      <c r="B82" s="79" t="s">
        <v>39</v>
      </c>
      <c r="C82" s="93"/>
      <c r="D82" s="31" t="s">
        <v>16</v>
      </c>
      <c r="E82" s="32">
        <f>SUM(E83:E86)</f>
        <v>148</v>
      </c>
      <c r="F82" s="32">
        <f>SUM(F83:F86)</f>
        <v>148</v>
      </c>
      <c r="G82" s="34">
        <f t="shared" si="10"/>
        <v>100</v>
      </c>
      <c r="H82" s="88" t="s">
        <v>40</v>
      </c>
      <c r="I82" s="156">
        <v>0.03</v>
      </c>
      <c r="J82" s="157">
        <v>0.03</v>
      </c>
      <c r="K82" s="103"/>
      <c r="L82" s="106"/>
      <c r="M82" s="106"/>
      <c r="N82" s="19">
        <v>21200</v>
      </c>
    </row>
    <row r="83" spans="1:14" x14ac:dyDescent="0.25">
      <c r="A83" s="110"/>
      <c r="B83" s="154"/>
      <c r="C83" s="94"/>
      <c r="D83" s="50" t="s">
        <v>17</v>
      </c>
      <c r="E83" s="51">
        <v>0</v>
      </c>
      <c r="F83" s="51">
        <v>0</v>
      </c>
      <c r="G83" s="52">
        <f t="shared" si="10"/>
        <v>0</v>
      </c>
      <c r="H83" s="89"/>
      <c r="I83" s="104"/>
      <c r="J83" s="104"/>
      <c r="K83" s="104"/>
      <c r="L83" s="121"/>
      <c r="M83" s="121"/>
    </row>
    <row r="84" spans="1:14" x14ac:dyDescent="0.25">
      <c r="A84" s="110"/>
      <c r="B84" s="154"/>
      <c r="C84" s="94"/>
      <c r="D84" s="50" t="s">
        <v>18</v>
      </c>
      <c r="E84" s="51">
        <v>0</v>
      </c>
      <c r="F84" s="51">
        <v>0</v>
      </c>
      <c r="G84" s="52">
        <f t="shared" si="10"/>
        <v>0</v>
      </c>
      <c r="H84" s="89"/>
      <c r="I84" s="104"/>
      <c r="J84" s="104"/>
      <c r="K84" s="104"/>
      <c r="L84" s="121"/>
      <c r="M84" s="121"/>
    </row>
    <row r="85" spans="1:14" x14ac:dyDescent="0.25">
      <c r="A85" s="110"/>
      <c r="B85" s="154"/>
      <c r="C85" s="94"/>
      <c r="D85" s="50" t="s">
        <v>19</v>
      </c>
      <c r="E85" s="51">
        <v>148</v>
      </c>
      <c r="F85" s="51">
        <v>148</v>
      </c>
      <c r="G85" s="52">
        <f t="shared" si="10"/>
        <v>100</v>
      </c>
      <c r="H85" s="89"/>
      <c r="I85" s="104"/>
      <c r="J85" s="104"/>
      <c r="K85" s="104"/>
      <c r="L85" s="121"/>
      <c r="M85" s="121"/>
    </row>
    <row r="86" spans="1:14" x14ac:dyDescent="0.25">
      <c r="A86" s="111"/>
      <c r="B86" s="155"/>
      <c r="C86" s="114"/>
      <c r="D86" s="50" t="s">
        <v>20</v>
      </c>
      <c r="E86" s="51">
        <v>0</v>
      </c>
      <c r="F86" s="51">
        <v>0</v>
      </c>
      <c r="G86" s="52">
        <f t="shared" si="10"/>
        <v>0</v>
      </c>
      <c r="H86" s="92"/>
      <c r="I86" s="105"/>
      <c r="J86" s="105"/>
      <c r="K86" s="105"/>
      <c r="L86" s="122"/>
      <c r="M86" s="122"/>
    </row>
    <row r="87" spans="1:14" ht="15" customHeight="1" x14ac:dyDescent="0.25">
      <c r="A87" s="109" t="s">
        <v>41</v>
      </c>
      <c r="B87" s="79" t="s">
        <v>69</v>
      </c>
      <c r="C87" s="93"/>
      <c r="D87" s="31" t="s">
        <v>16</v>
      </c>
      <c r="E87" s="32">
        <f>SUM(E88:E91)</f>
        <v>0</v>
      </c>
      <c r="F87" s="32">
        <f>SUM(F88:F91)</f>
        <v>0</v>
      </c>
      <c r="G87" s="34">
        <f t="shared" si="10"/>
        <v>0</v>
      </c>
      <c r="H87" s="88" t="s">
        <v>42</v>
      </c>
      <c r="I87" s="103"/>
      <c r="J87" s="103"/>
      <c r="K87" s="132"/>
      <c r="L87" s="106"/>
      <c r="M87" s="106"/>
      <c r="N87" s="19">
        <v>21210</v>
      </c>
    </row>
    <row r="88" spans="1:14" x14ac:dyDescent="0.25">
      <c r="A88" s="110"/>
      <c r="B88" s="154"/>
      <c r="C88" s="94"/>
      <c r="D88" s="50" t="s">
        <v>17</v>
      </c>
      <c r="E88" s="51">
        <v>0</v>
      </c>
      <c r="F88" s="51">
        <v>0</v>
      </c>
      <c r="G88" s="52">
        <f t="shared" si="10"/>
        <v>0</v>
      </c>
      <c r="H88" s="89"/>
      <c r="I88" s="104"/>
      <c r="J88" s="104"/>
      <c r="K88" s="133"/>
      <c r="L88" s="121"/>
      <c r="M88" s="121"/>
    </row>
    <row r="89" spans="1:14" x14ac:dyDescent="0.25">
      <c r="A89" s="110"/>
      <c r="B89" s="154"/>
      <c r="C89" s="94"/>
      <c r="D89" s="50" t="s">
        <v>18</v>
      </c>
      <c r="E89" s="51">
        <v>0</v>
      </c>
      <c r="F89" s="51">
        <v>0</v>
      </c>
      <c r="G89" s="52">
        <f t="shared" si="10"/>
        <v>0</v>
      </c>
      <c r="H89" s="89"/>
      <c r="I89" s="104"/>
      <c r="J89" s="104"/>
      <c r="K89" s="133"/>
      <c r="L89" s="121"/>
      <c r="M89" s="121"/>
    </row>
    <row r="90" spans="1:14" x14ac:dyDescent="0.25">
      <c r="A90" s="110"/>
      <c r="B90" s="154"/>
      <c r="C90" s="94"/>
      <c r="D90" s="50" t="s">
        <v>19</v>
      </c>
      <c r="E90" s="51">
        <v>0</v>
      </c>
      <c r="F90" s="51">
        <v>0</v>
      </c>
      <c r="G90" s="52">
        <f t="shared" si="10"/>
        <v>0</v>
      </c>
      <c r="H90" s="89"/>
      <c r="I90" s="104"/>
      <c r="J90" s="104"/>
      <c r="K90" s="133"/>
      <c r="L90" s="121"/>
      <c r="M90" s="121"/>
    </row>
    <row r="91" spans="1:14" x14ac:dyDescent="0.25">
      <c r="A91" s="111"/>
      <c r="B91" s="155"/>
      <c r="C91" s="114"/>
      <c r="D91" s="50" t="s">
        <v>20</v>
      </c>
      <c r="E91" s="51">
        <v>0</v>
      </c>
      <c r="F91" s="51">
        <v>0</v>
      </c>
      <c r="G91" s="52">
        <f t="shared" si="10"/>
        <v>0</v>
      </c>
      <c r="H91" s="92"/>
      <c r="I91" s="105"/>
      <c r="J91" s="105"/>
      <c r="K91" s="134"/>
      <c r="L91" s="122"/>
      <c r="M91" s="122"/>
    </row>
    <row r="92" spans="1:14" ht="15" customHeight="1" x14ac:dyDescent="0.25">
      <c r="A92" s="135" t="s">
        <v>114</v>
      </c>
      <c r="B92" s="138" t="s">
        <v>115</v>
      </c>
      <c r="C92" s="151"/>
      <c r="D92" s="31" t="s">
        <v>16</v>
      </c>
      <c r="E92" s="32">
        <f>SUM(E93:E96)</f>
        <v>9537.25</v>
      </c>
      <c r="F92" s="32">
        <f>SUM(F93:F96)</f>
        <v>9259.25</v>
      </c>
      <c r="G92" s="34">
        <f t="shared" ref="G92:G96" si="13">IF(F92&gt;0,(F92/E92)*100,0)</f>
        <v>97.085113633384893</v>
      </c>
      <c r="H92" s="88"/>
      <c r="I92" s="103"/>
      <c r="J92" s="103"/>
      <c r="K92" s="103"/>
      <c r="L92" s="106"/>
      <c r="M92" s="106"/>
    </row>
    <row r="93" spans="1:14" x14ac:dyDescent="0.25">
      <c r="A93" s="136"/>
      <c r="B93" s="139"/>
      <c r="C93" s="152"/>
      <c r="D93" s="50" t="s">
        <v>17</v>
      </c>
      <c r="E93" s="51">
        <v>0</v>
      </c>
      <c r="F93" s="51">
        <v>0</v>
      </c>
      <c r="G93" s="52">
        <f t="shared" si="13"/>
        <v>0</v>
      </c>
      <c r="H93" s="89"/>
      <c r="I93" s="104"/>
      <c r="J93" s="104"/>
      <c r="K93" s="104"/>
      <c r="L93" s="121"/>
      <c r="M93" s="121"/>
    </row>
    <row r="94" spans="1:14" x14ac:dyDescent="0.25">
      <c r="A94" s="136"/>
      <c r="B94" s="139"/>
      <c r="C94" s="152"/>
      <c r="D94" s="50" t="s">
        <v>18</v>
      </c>
      <c r="E94" s="51">
        <v>0</v>
      </c>
      <c r="F94" s="51">
        <v>0</v>
      </c>
      <c r="G94" s="52">
        <f t="shared" si="13"/>
        <v>0</v>
      </c>
      <c r="H94" s="89"/>
      <c r="I94" s="104"/>
      <c r="J94" s="104"/>
      <c r="K94" s="104"/>
      <c r="L94" s="121"/>
      <c r="M94" s="121"/>
    </row>
    <row r="95" spans="1:14" x14ac:dyDescent="0.25">
      <c r="A95" s="136"/>
      <c r="B95" s="139"/>
      <c r="C95" s="152"/>
      <c r="D95" s="50" t="s">
        <v>19</v>
      </c>
      <c r="E95" s="51">
        <v>9537.25</v>
      </c>
      <c r="F95" s="51">
        <v>9259.25</v>
      </c>
      <c r="G95" s="52">
        <f t="shared" si="13"/>
        <v>97.085113633384893</v>
      </c>
      <c r="H95" s="89"/>
      <c r="I95" s="104"/>
      <c r="J95" s="104"/>
      <c r="K95" s="104"/>
      <c r="L95" s="121"/>
      <c r="M95" s="121"/>
    </row>
    <row r="96" spans="1:14" ht="17.25" customHeight="1" x14ac:dyDescent="0.25">
      <c r="A96" s="137"/>
      <c r="B96" s="140"/>
      <c r="C96" s="153"/>
      <c r="D96" s="50" t="s">
        <v>20</v>
      </c>
      <c r="E96" s="51">
        <v>0</v>
      </c>
      <c r="F96" s="51">
        <v>0</v>
      </c>
      <c r="G96" s="52">
        <f t="shared" si="13"/>
        <v>0</v>
      </c>
      <c r="H96" s="92"/>
      <c r="I96" s="105"/>
      <c r="J96" s="105"/>
      <c r="K96" s="105"/>
      <c r="L96" s="122"/>
      <c r="M96" s="122"/>
    </row>
    <row r="97" spans="1:14" ht="15" hidden="1" customHeight="1" x14ac:dyDescent="0.25">
      <c r="A97" s="135" t="s">
        <v>43</v>
      </c>
      <c r="B97" s="85" t="s">
        <v>45</v>
      </c>
      <c r="C97" s="151"/>
      <c r="D97" s="31" t="s">
        <v>16</v>
      </c>
      <c r="E97" s="32">
        <f>SUM(E98:E101)</f>
        <v>0</v>
      </c>
      <c r="F97" s="32">
        <f>SUM(F98:F101)</f>
        <v>0</v>
      </c>
      <c r="G97" s="34">
        <f t="shared" si="10"/>
        <v>0</v>
      </c>
      <c r="H97" s="88"/>
      <c r="I97" s="103"/>
      <c r="J97" s="103"/>
      <c r="K97" s="103"/>
      <c r="L97" s="106"/>
      <c r="M97" s="24"/>
    </row>
    <row r="98" spans="1:14" ht="15" hidden="1" customHeight="1" x14ac:dyDescent="0.25">
      <c r="A98" s="136"/>
      <c r="B98" s="86"/>
      <c r="C98" s="152"/>
      <c r="D98" s="50" t="s">
        <v>17</v>
      </c>
      <c r="E98" s="51">
        <f t="shared" ref="E98:F101" si="14">E103</f>
        <v>0</v>
      </c>
      <c r="F98" s="51">
        <f t="shared" si="14"/>
        <v>0</v>
      </c>
      <c r="G98" s="52">
        <f t="shared" si="10"/>
        <v>0</v>
      </c>
      <c r="H98" s="89"/>
      <c r="I98" s="104"/>
      <c r="J98" s="104"/>
      <c r="K98" s="104"/>
      <c r="L98" s="121"/>
      <c r="M98" s="29"/>
    </row>
    <row r="99" spans="1:14" ht="15" hidden="1" customHeight="1" x14ac:dyDescent="0.25">
      <c r="A99" s="136"/>
      <c r="B99" s="86"/>
      <c r="C99" s="152"/>
      <c r="D99" s="50" t="s">
        <v>18</v>
      </c>
      <c r="E99" s="51">
        <f t="shared" si="14"/>
        <v>0</v>
      </c>
      <c r="F99" s="51">
        <f t="shared" si="14"/>
        <v>0</v>
      </c>
      <c r="G99" s="52">
        <f t="shared" si="10"/>
        <v>0</v>
      </c>
      <c r="H99" s="89"/>
      <c r="I99" s="104"/>
      <c r="J99" s="104"/>
      <c r="K99" s="104"/>
      <c r="L99" s="121"/>
      <c r="M99" s="29"/>
    </row>
    <row r="100" spans="1:14" ht="15" hidden="1" customHeight="1" x14ac:dyDescent="0.25">
      <c r="A100" s="136"/>
      <c r="B100" s="86"/>
      <c r="C100" s="152"/>
      <c r="D100" s="50" t="s">
        <v>19</v>
      </c>
      <c r="E100" s="51">
        <f t="shared" si="14"/>
        <v>0</v>
      </c>
      <c r="F100" s="51">
        <f t="shared" si="14"/>
        <v>0</v>
      </c>
      <c r="G100" s="52">
        <f t="shared" si="10"/>
        <v>0</v>
      </c>
      <c r="H100" s="89"/>
      <c r="I100" s="104"/>
      <c r="J100" s="104"/>
      <c r="K100" s="104"/>
      <c r="L100" s="121"/>
      <c r="M100" s="29"/>
    </row>
    <row r="101" spans="1:14" ht="15" hidden="1" customHeight="1" x14ac:dyDescent="0.25">
      <c r="A101" s="137"/>
      <c r="B101" s="87"/>
      <c r="C101" s="153"/>
      <c r="D101" s="50" t="s">
        <v>20</v>
      </c>
      <c r="E101" s="51">
        <f t="shared" si="14"/>
        <v>0</v>
      </c>
      <c r="F101" s="51">
        <f t="shared" si="14"/>
        <v>0</v>
      </c>
      <c r="G101" s="52">
        <f t="shared" si="10"/>
        <v>0</v>
      </c>
      <c r="H101" s="92"/>
      <c r="I101" s="105"/>
      <c r="J101" s="105"/>
      <c r="K101" s="105"/>
      <c r="L101" s="122"/>
      <c r="M101" s="30"/>
    </row>
    <row r="102" spans="1:14" ht="15" hidden="1" customHeight="1" x14ac:dyDescent="0.25">
      <c r="A102" s="135" t="s">
        <v>44</v>
      </c>
      <c r="B102" s="148" t="s">
        <v>65</v>
      </c>
      <c r="C102" s="151"/>
      <c r="D102" s="31" t="s">
        <v>16</v>
      </c>
      <c r="E102" s="32">
        <f>SUM(E103:E106)</f>
        <v>0</v>
      </c>
      <c r="F102" s="32">
        <f>SUM(F103:F106)</f>
        <v>0</v>
      </c>
      <c r="G102" s="54">
        <f t="shared" si="10"/>
        <v>0</v>
      </c>
      <c r="H102" s="88" t="s">
        <v>46</v>
      </c>
      <c r="I102" s="103"/>
      <c r="J102" s="103"/>
      <c r="K102" s="103"/>
      <c r="L102" s="106"/>
      <c r="M102" s="29"/>
    </row>
    <row r="103" spans="1:14" ht="15" hidden="1" customHeight="1" x14ac:dyDescent="0.25">
      <c r="A103" s="136"/>
      <c r="B103" s="149"/>
      <c r="C103" s="152"/>
      <c r="D103" s="50" t="s">
        <v>17</v>
      </c>
      <c r="E103" s="51">
        <v>0</v>
      </c>
      <c r="F103" s="51">
        <v>0</v>
      </c>
      <c r="G103" s="52">
        <f t="shared" si="10"/>
        <v>0</v>
      </c>
      <c r="H103" s="89"/>
      <c r="I103" s="104"/>
      <c r="J103" s="104"/>
      <c r="K103" s="104"/>
      <c r="L103" s="121"/>
      <c r="M103" s="29"/>
    </row>
    <row r="104" spans="1:14" ht="15" hidden="1" customHeight="1" x14ac:dyDescent="0.25">
      <c r="A104" s="136"/>
      <c r="B104" s="149"/>
      <c r="C104" s="152"/>
      <c r="D104" s="50" t="s">
        <v>18</v>
      </c>
      <c r="E104" s="51">
        <v>0</v>
      </c>
      <c r="F104" s="51">
        <v>0</v>
      </c>
      <c r="G104" s="52">
        <f t="shared" si="10"/>
        <v>0</v>
      </c>
      <c r="H104" s="89"/>
      <c r="I104" s="104"/>
      <c r="J104" s="104"/>
      <c r="K104" s="104"/>
      <c r="L104" s="121"/>
      <c r="M104" s="29"/>
    </row>
    <row r="105" spans="1:14" ht="15" hidden="1" customHeight="1" x14ac:dyDescent="0.25">
      <c r="A105" s="136"/>
      <c r="B105" s="149"/>
      <c r="C105" s="152"/>
      <c r="D105" s="50" t="s">
        <v>19</v>
      </c>
      <c r="E105" s="51">
        <v>0</v>
      </c>
      <c r="F105" s="51">
        <v>0</v>
      </c>
      <c r="G105" s="52">
        <f t="shared" si="10"/>
        <v>0</v>
      </c>
      <c r="H105" s="89"/>
      <c r="I105" s="104"/>
      <c r="J105" s="104"/>
      <c r="K105" s="104"/>
      <c r="L105" s="121"/>
      <c r="M105" s="29"/>
    </row>
    <row r="106" spans="1:14" ht="15" hidden="1" customHeight="1" x14ac:dyDescent="0.25">
      <c r="A106" s="137"/>
      <c r="B106" s="150"/>
      <c r="C106" s="153"/>
      <c r="D106" s="50" t="s">
        <v>20</v>
      </c>
      <c r="E106" s="51">
        <v>0</v>
      </c>
      <c r="F106" s="51">
        <v>0</v>
      </c>
      <c r="G106" s="52">
        <f t="shared" si="10"/>
        <v>0</v>
      </c>
      <c r="H106" s="92"/>
      <c r="I106" s="105"/>
      <c r="J106" s="105"/>
      <c r="K106" s="105"/>
      <c r="L106" s="122"/>
      <c r="M106" s="29"/>
    </row>
    <row r="107" spans="1:14" s="2" customFormat="1" ht="15" customHeight="1" x14ac:dyDescent="0.25">
      <c r="A107" s="145">
        <v>3</v>
      </c>
      <c r="B107" s="148" t="s">
        <v>65</v>
      </c>
      <c r="C107" s="151"/>
      <c r="D107" s="35" t="s">
        <v>16</v>
      </c>
      <c r="E107" s="36">
        <f>SUM(E108:E111)</f>
        <v>30064.230000000003</v>
      </c>
      <c r="F107" s="36">
        <f>SUM(F108:F111)</f>
        <v>28918.76</v>
      </c>
      <c r="G107" s="37">
        <f t="shared" si="10"/>
        <v>96.189924039298518</v>
      </c>
      <c r="H107" s="88"/>
      <c r="I107" s="70"/>
      <c r="J107" s="70"/>
      <c r="K107" s="70"/>
      <c r="L107" s="88" t="s">
        <v>64</v>
      </c>
      <c r="M107" s="88"/>
      <c r="N107" s="2">
        <v>301</v>
      </c>
    </row>
    <row r="108" spans="1:14" s="2" customFormat="1" x14ac:dyDescent="0.25">
      <c r="A108" s="146"/>
      <c r="B108" s="149"/>
      <c r="C108" s="152"/>
      <c r="D108" s="35" t="s">
        <v>17</v>
      </c>
      <c r="E108" s="36">
        <f t="shared" ref="E108:F111" si="15">E113+E123+E133</f>
        <v>0</v>
      </c>
      <c r="F108" s="36">
        <f t="shared" si="15"/>
        <v>0</v>
      </c>
      <c r="G108" s="37">
        <f t="shared" si="10"/>
        <v>0</v>
      </c>
      <c r="H108" s="89"/>
      <c r="I108" s="71"/>
      <c r="J108" s="71"/>
      <c r="K108" s="71"/>
      <c r="L108" s="89"/>
      <c r="M108" s="89"/>
    </row>
    <row r="109" spans="1:14" s="2" customFormat="1" ht="17.45" customHeight="1" x14ac:dyDescent="0.25">
      <c r="A109" s="146"/>
      <c r="B109" s="149"/>
      <c r="C109" s="152"/>
      <c r="D109" s="35" t="s">
        <v>18</v>
      </c>
      <c r="E109" s="36">
        <f t="shared" si="15"/>
        <v>0</v>
      </c>
      <c r="F109" s="36">
        <f t="shared" si="15"/>
        <v>0</v>
      </c>
      <c r="G109" s="37">
        <f t="shared" si="10"/>
        <v>0</v>
      </c>
      <c r="H109" s="89"/>
      <c r="I109" s="71"/>
      <c r="J109" s="71"/>
      <c r="K109" s="71"/>
      <c r="L109" s="89"/>
      <c r="M109" s="89"/>
    </row>
    <row r="110" spans="1:14" s="2" customFormat="1" ht="18" customHeight="1" x14ac:dyDescent="0.25">
      <c r="A110" s="146"/>
      <c r="B110" s="149"/>
      <c r="C110" s="152"/>
      <c r="D110" s="35" t="s">
        <v>19</v>
      </c>
      <c r="E110" s="36">
        <f>E115+E125+E135</f>
        <v>30064.230000000003</v>
      </c>
      <c r="F110" s="36">
        <f>F115+F125+F135</f>
        <v>28918.76</v>
      </c>
      <c r="G110" s="37">
        <f t="shared" si="10"/>
        <v>96.189924039298518</v>
      </c>
      <c r="H110" s="89"/>
      <c r="I110" s="71"/>
      <c r="J110" s="71"/>
      <c r="K110" s="71"/>
      <c r="L110" s="89"/>
      <c r="M110" s="89"/>
    </row>
    <row r="111" spans="1:14" s="2" customFormat="1" ht="17.45" customHeight="1" x14ac:dyDescent="0.25">
      <c r="A111" s="147"/>
      <c r="B111" s="150"/>
      <c r="C111" s="153"/>
      <c r="D111" s="35" t="s">
        <v>20</v>
      </c>
      <c r="E111" s="36">
        <f t="shared" si="15"/>
        <v>0</v>
      </c>
      <c r="F111" s="36">
        <f t="shared" si="15"/>
        <v>0</v>
      </c>
      <c r="G111" s="37">
        <f t="shared" si="10"/>
        <v>0</v>
      </c>
      <c r="H111" s="92"/>
      <c r="I111" s="72"/>
      <c r="J111" s="72"/>
      <c r="K111" s="72"/>
      <c r="L111" s="92"/>
      <c r="M111" s="92"/>
    </row>
    <row r="112" spans="1:14" ht="15" customHeight="1" x14ac:dyDescent="0.25">
      <c r="A112" s="109" t="s">
        <v>47</v>
      </c>
      <c r="B112" s="138" t="s">
        <v>75</v>
      </c>
      <c r="C112" s="93"/>
      <c r="D112" s="31" t="s">
        <v>16</v>
      </c>
      <c r="E112" s="32">
        <f>SUM(E113:E116)</f>
        <v>0</v>
      </c>
      <c r="F112" s="32">
        <f>SUM(F113:F116)</f>
        <v>0</v>
      </c>
      <c r="G112" s="34">
        <f t="shared" si="10"/>
        <v>0</v>
      </c>
      <c r="H112" s="88"/>
      <c r="I112" s="103"/>
      <c r="J112" s="103"/>
      <c r="K112" s="103"/>
      <c r="L112" s="106"/>
      <c r="M112" s="106"/>
    </row>
    <row r="113" spans="1:14" x14ac:dyDescent="0.25">
      <c r="A113" s="110"/>
      <c r="B113" s="139"/>
      <c r="C113" s="94"/>
      <c r="D113" s="50" t="s">
        <v>17</v>
      </c>
      <c r="E113" s="51">
        <f t="shared" ref="E113:F116" si="16">E118</f>
        <v>0</v>
      </c>
      <c r="F113" s="51">
        <f t="shared" si="16"/>
        <v>0</v>
      </c>
      <c r="G113" s="52">
        <f t="shared" si="10"/>
        <v>0</v>
      </c>
      <c r="H113" s="89"/>
      <c r="I113" s="104"/>
      <c r="J113" s="104"/>
      <c r="K113" s="104"/>
      <c r="L113" s="121"/>
      <c r="M113" s="121"/>
    </row>
    <row r="114" spans="1:14" x14ac:dyDescent="0.25">
      <c r="A114" s="110"/>
      <c r="B114" s="139"/>
      <c r="C114" s="94"/>
      <c r="D114" s="50" t="s">
        <v>18</v>
      </c>
      <c r="E114" s="51">
        <f t="shared" si="16"/>
        <v>0</v>
      </c>
      <c r="F114" s="51">
        <f t="shared" si="16"/>
        <v>0</v>
      </c>
      <c r="G114" s="52">
        <f t="shared" si="10"/>
        <v>0</v>
      </c>
      <c r="H114" s="89"/>
      <c r="I114" s="104"/>
      <c r="J114" s="104"/>
      <c r="K114" s="104"/>
      <c r="L114" s="121"/>
      <c r="M114" s="121"/>
    </row>
    <row r="115" spans="1:14" x14ac:dyDescent="0.25">
      <c r="A115" s="110"/>
      <c r="B115" s="139"/>
      <c r="C115" s="94"/>
      <c r="D115" s="50" t="s">
        <v>19</v>
      </c>
      <c r="E115" s="51">
        <f t="shared" si="16"/>
        <v>0</v>
      </c>
      <c r="F115" s="51">
        <f t="shared" si="16"/>
        <v>0</v>
      </c>
      <c r="G115" s="52">
        <f t="shared" si="10"/>
        <v>0</v>
      </c>
      <c r="H115" s="89"/>
      <c r="I115" s="104"/>
      <c r="J115" s="104"/>
      <c r="K115" s="104"/>
      <c r="L115" s="121"/>
      <c r="M115" s="121"/>
    </row>
    <row r="116" spans="1:14" x14ac:dyDescent="0.25">
      <c r="A116" s="111"/>
      <c r="B116" s="140"/>
      <c r="C116" s="114"/>
      <c r="D116" s="50" t="s">
        <v>20</v>
      </c>
      <c r="E116" s="51">
        <f t="shared" si="16"/>
        <v>0</v>
      </c>
      <c r="F116" s="51">
        <f t="shared" si="16"/>
        <v>0</v>
      </c>
      <c r="G116" s="52">
        <f t="shared" si="10"/>
        <v>0</v>
      </c>
      <c r="H116" s="92"/>
      <c r="I116" s="105"/>
      <c r="J116" s="105"/>
      <c r="K116" s="105"/>
      <c r="L116" s="122"/>
      <c r="M116" s="122"/>
    </row>
    <row r="117" spans="1:14" ht="15" customHeight="1" x14ac:dyDescent="0.25">
      <c r="A117" s="109" t="s">
        <v>48</v>
      </c>
      <c r="B117" s="79" t="s">
        <v>66</v>
      </c>
      <c r="C117" s="93"/>
      <c r="D117" s="31" t="s">
        <v>16</v>
      </c>
      <c r="E117" s="32">
        <f>SUM(E118:E121)</f>
        <v>0</v>
      </c>
      <c r="F117" s="32">
        <f>SUM(F118:F121)</f>
        <v>0</v>
      </c>
      <c r="G117" s="34">
        <f t="shared" si="10"/>
        <v>0</v>
      </c>
      <c r="H117" s="88" t="s">
        <v>116</v>
      </c>
      <c r="I117" s="103"/>
      <c r="J117" s="103"/>
      <c r="K117" s="132"/>
      <c r="L117" s="106"/>
      <c r="M117" s="106"/>
      <c r="N117" s="19">
        <v>21220</v>
      </c>
    </row>
    <row r="118" spans="1:14" x14ac:dyDescent="0.25">
      <c r="A118" s="110"/>
      <c r="B118" s="112"/>
      <c r="C118" s="94"/>
      <c r="D118" s="50" t="s">
        <v>17</v>
      </c>
      <c r="E118" s="51">
        <v>0</v>
      </c>
      <c r="F118" s="51">
        <v>0</v>
      </c>
      <c r="G118" s="52">
        <f t="shared" si="10"/>
        <v>0</v>
      </c>
      <c r="H118" s="89"/>
      <c r="I118" s="104"/>
      <c r="J118" s="104"/>
      <c r="K118" s="133"/>
      <c r="L118" s="121"/>
      <c r="M118" s="121"/>
    </row>
    <row r="119" spans="1:14" x14ac:dyDescent="0.25">
      <c r="A119" s="110"/>
      <c r="B119" s="112"/>
      <c r="C119" s="94"/>
      <c r="D119" s="50" t="s">
        <v>18</v>
      </c>
      <c r="E119" s="51">
        <v>0</v>
      </c>
      <c r="F119" s="51">
        <v>0</v>
      </c>
      <c r="G119" s="52">
        <f t="shared" si="10"/>
        <v>0</v>
      </c>
      <c r="H119" s="89"/>
      <c r="I119" s="104"/>
      <c r="J119" s="104"/>
      <c r="K119" s="133"/>
      <c r="L119" s="121"/>
      <c r="M119" s="121"/>
    </row>
    <row r="120" spans="1:14" x14ac:dyDescent="0.25">
      <c r="A120" s="110"/>
      <c r="B120" s="112"/>
      <c r="C120" s="94"/>
      <c r="D120" s="50" t="s">
        <v>19</v>
      </c>
      <c r="E120" s="51">
        <v>0</v>
      </c>
      <c r="F120" s="51">
        <v>0</v>
      </c>
      <c r="G120" s="52">
        <f t="shared" si="10"/>
        <v>0</v>
      </c>
      <c r="H120" s="89"/>
      <c r="I120" s="104"/>
      <c r="J120" s="104"/>
      <c r="K120" s="133"/>
      <c r="L120" s="121"/>
      <c r="M120" s="121"/>
    </row>
    <row r="121" spans="1:14" x14ac:dyDescent="0.25">
      <c r="A121" s="111"/>
      <c r="B121" s="113"/>
      <c r="C121" s="114"/>
      <c r="D121" s="50" t="s">
        <v>20</v>
      </c>
      <c r="E121" s="51">
        <v>0</v>
      </c>
      <c r="F121" s="51">
        <v>0</v>
      </c>
      <c r="G121" s="52">
        <f t="shared" si="10"/>
        <v>0</v>
      </c>
      <c r="H121" s="92"/>
      <c r="I121" s="105"/>
      <c r="J121" s="105"/>
      <c r="K121" s="134"/>
      <c r="L121" s="122"/>
      <c r="M121" s="122"/>
    </row>
    <row r="122" spans="1:14" ht="15" customHeight="1" x14ac:dyDescent="0.25">
      <c r="A122" s="109" t="s">
        <v>49</v>
      </c>
      <c r="B122" s="138" t="s">
        <v>76</v>
      </c>
      <c r="C122" s="93"/>
      <c r="D122" s="31" t="s">
        <v>16</v>
      </c>
      <c r="E122" s="32">
        <f>SUM(E123:E126)</f>
        <v>0</v>
      </c>
      <c r="F122" s="32">
        <f>SUM(F123:F126)</f>
        <v>0</v>
      </c>
      <c r="G122" s="34">
        <f t="shared" si="10"/>
        <v>0</v>
      </c>
      <c r="H122" s="88"/>
      <c r="I122" s="103"/>
      <c r="J122" s="103"/>
      <c r="K122" s="132"/>
      <c r="L122" s="106"/>
      <c r="M122" s="106"/>
      <c r="N122" s="19">
        <v>302</v>
      </c>
    </row>
    <row r="123" spans="1:14" x14ac:dyDescent="0.25">
      <c r="A123" s="110"/>
      <c r="B123" s="139"/>
      <c r="C123" s="94"/>
      <c r="D123" s="50" t="s">
        <v>17</v>
      </c>
      <c r="E123" s="51">
        <f t="shared" ref="E123:F126" si="17">E128</f>
        <v>0</v>
      </c>
      <c r="F123" s="51">
        <f t="shared" si="17"/>
        <v>0</v>
      </c>
      <c r="G123" s="52">
        <f t="shared" si="10"/>
        <v>0</v>
      </c>
      <c r="H123" s="89"/>
      <c r="I123" s="104"/>
      <c r="J123" s="104"/>
      <c r="K123" s="133"/>
      <c r="L123" s="121"/>
      <c r="M123" s="121"/>
    </row>
    <row r="124" spans="1:14" x14ac:dyDescent="0.25">
      <c r="A124" s="110"/>
      <c r="B124" s="139"/>
      <c r="C124" s="94"/>
      <c r="D124" s="50" t="s">
        <v>18</v>
      </c>
      <c r="E124" s="51">
        <f t="shared" si="17"/>
        <v>0</v>
      </c>
      <c r="F124" s="51">
        <f t="shared" si="17"/>
        <v>0</v>
      </c>
      <c r="G124" s="52">
        <f t="shared" si="10"/>
        <v>0</v>
      </c>
      <c r="H124" s="89"/>
      <c r="I124" s="104"/>
      <c r="J124" s="104"/>
      <c r="K124" s="133"/>
      <c r="L124" s="121"/>
      <c r="M124" s="121"/>
    </row>
    <row r="125" spans="1:14" ht="19.899999999999999" customHeight="1" x14ac:dyDescent="0.25">
      <c r="A125" s="110"/>
      <c r="B125" s="139"/>
      <c r="C125" s="94"/>
      <c r="D125" s="50" t="s">
        <v>19</v>
      </c>
      <c r="E125" s="51">
        <f t="shared" si="17"/>
        <v>0</v>
      </c>
      <c r="F125" s="51">
        <f t="shared" si="17"/>
        <v>0</v>
      </c>
      <c r="G125" s="52">
        <f t="shared" si="10"/>
        <v>0</v>
      </c>
      <c r="H125" s="89"/>
      <c r="I125" s="104"/>
      <c r="J125" s="104"/>
      <c r="K125" s="133"/>
      <c r="L125" s="121"/>
      <c r="M125" s="121"/>
    </row>
    <row r="126" spans="1:14" ht="20.45" customHeight="1" x14ac:dyDescent="0.25">
      <c r="A126" s="111"/>
      <c r="B126" s="140"/>
      <c r="C126" s="114"/>
      <c r="D126" s="50" t="s">
        <v>20</v>
      </c>
      <c r="E126" s="51">
        <f t="shared" si="17"/>
        <v>0</v>
      </c>
      <c r="F126" s="51">
        <f t="shared" si="17"/>
        <v>0</v>
      </c>
      <c r="G126" s="52">
        <f t="shared" si="10"/>
        <v>0</v>
      </c>
      <c r="H126" s="92"/>
      <c r="I126" s="105"/>
      <c r="J126" s="105"/>
      <c r="K126" s="134"/>
      <c r="L126" s="122"/>
      <c r="M126" s="122"/>
    </row>
    <row r="127" spans="1:14" ht="15" customHeight="1" x14ac:dyDescent="0.25">
      <c r="A127" s="109" t="s">
        <v>50</v>
      </c>
      <c r="B127" s="79" t="s">
        <v>67</v>
      </c>
      <c r="C127" s="93"/>
      <c r="D127" s="31" t="s">
        <v>16</v>
      </c>
      <c r="E127" s="32">
        <f>SUM(E128:E131)</f>
        <v>0</v>
      </c>
      <c r="F127" s="32">
        <f>SUM(F128:F131)</f>
        <v>0</v>
      </c>
      <c r="G127" s="34">
        <f t="shared" si="10"/>
        <v>0</v>
      </c>
      <c r="H127" s="88" t="s">
        <v>117</v>
      </c>
      <c r="I127" s="103"/>
      <c r="J127" s="103"/>
      <c r="K127" s="132"/>
      <c r="L127" s="106"/>
      <c r="M127" s="106"/>
      <c r="N127" s="19">
        <v>21230</v>
      </c>
    </row>
    <row r="128" spans="1:14" x14ac:dyDescent="0.25">
      <c r="A128" s="110"/>
      <c r="B128" s="112"/>
      <c r="C128" s="94"/>
      <c r="D128" s="50" t="s">
        <v>17</v>
      </c>
      <c r="E128" s="51">
        <v>0</v>
      </c>
      <c r="F128" s="51">
        <v>0</v>
      </c>
      <c r="G128" s="52">
        <f t="shared" si="10"/>
        <v>0</v>
      </c>
      <c r="H128" s="89"/>
      <c r="I128" s="104"/>
      <c r="J128" s="104"/>
      <c r="K128" s="133"/>
      <c r="L128" s="121"/>
      <c r="M128" s="121"/>
    </row>
    <row r="129" spans="1:14" x14ac:dyDescent="0.25">
      <c r="A129" s="110"/>
      <c r="B129" s="112"/>
      <c r="C129" s="94"/>
      <c r="D129" s="50" t="s">
        <v>18</v>
      </c>
      <c r="E129" s="51">
        <v>0</v>
      </c>
      <c r="F129" s="51">
        <v>0</v>
      </c>
      <c r="G129" s="52">
        <f t="shared" si="10"/>
        <v>0</v>
      </c>
      <c r="H129" s="89"/>
      <c r="I129" s="104"/>
      <c r="J129" s="104"/>
      <c r="K129" s="133"/>
      <c r="L129" s="121"/>
      <c r="M129" s="121"/>
    </row>
    <row r="130" spans="1:14" x14ac:dyDescent="0.25">
      <c r="A130" s="110"/>
      <c r="B130" s="112"/>
      <c r="C130" s="94"/>
      <c r="D130" s="50" t="s">
        <v>19</v>
      </c>
      <c r="E130" s="51">
        <v>0</v>
      </c>
      <c r="F130" s="51">
        <v>0</v>
      </c>
      <c r="G130" s="52">
        <f t="shared" si="10"/>
        <v>0</v>
      </c>
      <c r="H130" s="89"/>
      <c r="I130" s="104"/>
      <c r="J130" s="104"/>
      <c r="K130" s="133"/>
      <c r="L130" s="121"/>
      <c r="M130" s="121"/>
    </row>
    <row r="131" spans="1:14" x14ac:dyDescent="0.25">
      <c r="A131" s="111"/>
      <c r="B131" s="113"/>
      <c r="C131" s="114"/>
      <c r="D131" s="50" t="s">
        <v>20</v>
      </c>
      <c r="E131" s="51">
        <v>0</v>
      </c>
      <c r="F131" s="51">
        <v>0</v>
      </c>
      <c r="G131" s="52">
        <f t="shared" si="10"/>
        <v>0</v>
      </c>
      <c r="H131" s="92"/>
      <c r="I131" s="105"/>
      <c r="J131" s="105"/>
      <c r="K131" s="134"/>
      <c r="L131" s="122"/>
      <c r="M131" s="122"/>
    </row>
    <row r="132" spans="1:14" ht="18" customHeight="1" x14ac:dyDescent="0.25">
      <c r="A132" s="135" t="s">
        <v>51</v>
      </c>
      <c r="B132" s="138" t="s">
        <v>77</v>
      </c>
      <c r="C132" s="141"/>
      <c r="D132" s="31" t="s">
        <v>16</v>
      </c>
      <c r="E132" s="32">
        <f>SUM(E133:E136)</f>
        <v>30064.230000000003</v>
      </c>
      <c r="F132" s="32">
        <f>SUM(F133:F136)</f>
        <v>28918.76</v>
      </c>
      <c r="G132" s="34">
        <f t="shared" si="10"/>
        <v>96.189924039298518</v>
      </c>
      <c r="H132" s="70"/>
      <c r="I132" s="142"/>
      <c r="J132" s="142"/>
      <c r="K132" s="142"/>
      <c r="L132" s="106"/>
      <c r="M132" s="106"/>
      <c r="N132" s="19">
        <v>303</v>
      </c>
    </row>
    <row r="133" spans="1:14" ht="18" customHeight="1" x14ac:dyDescent="0.25">
      <c r="A133" s="136"/>
      <c r="B133" s="139"/>
      <c r="C133" s="141"/>
      <c r="D133" s="50" t="s">
        <v>17</v>
      </c>
      <c r="E133" s="51">
        <f t="shared" ref="E133:F136" si="18">E138</f>
        <v>0</v>
      </c>
      <c r="F133" s="51">
        <f t="shared" si="18"/>
        <v>0</v>
      </c>
      <c r="G133" s="52">
        <f t="shared" si="10"/>
        <v>0</v>
      </c>
      <c r="H133" s="71"/>
      <c r="I133" s="143"/>
      <c r="J133" s="143"/>
      <c r="K133" s="143"/>
      <c r="L133" s="121"/>
      <c r="M133" s="121"/>
    </row>
    <row r="134" spans="1:14" ht="18" customHeight="1" x14ac:dyDescent="0.25">
      <c r="A134" s="136"/>
      <c r="B134" s="139"/>
      <c r="C134" s="141"/>
      <c r="D134" s="50" t="s">
        <v>18</v>
      </c>
      <c r="E134" s="51">
        <f t="shared" si="18"/>
        <v>0</v>
      </c>
      <c r="F134" s="51">
        <f t="shared" si="18"/>
        <v>0</v>
      </c>
      <c r="G134" s="52">
        <f t="shared" si="10"/>
        <v>0</v>
      </c>
      <c r="H134" s="71"/>
      <c r="I134" s="143"/>
      <c r="J134" s="143"/>
      <c r="K134" s="143"/>
      <c r="L134" s="121"/>
      <c r="M134" s="121"/>
    </row>
    <row r="135" spans="1:14" ht="18" customHeight="1" x14ac:dyDescent="0.25">
      <c r="A135" s="136"/>
      <c r="B135" s="139"/>
      <c r="C135" s="141"/>
      <c r="D135" s="50" t="s">
        <v>19</v>
      </c>
      <c r="E135" s="51">
        <f>E140</f>
        <v>30064.230000000003</v>
      </c>
      <c r="F135" s="51">
        <f>F140</f>
        <v>28918.76</v>
      </c>
      <c r="G135" s="52">
        <f t="shared" si="10"/>
        <v>96.189924039298518</v>
      </c>
      <c r="H135" s="71"/>
      <c r="I135" s="143"/>
      <c r="J135" s="143"/>
      <c r="K135" s="143"/>
      <c r="L135" s="121"/>
      <c r="M135" s="121"/>
    </row>
    <row r="136" spans="1:14" ht="18" customHeight="1" x14ac:dyDescent="0.25">
      <c r="A136" s="137"/>
      <c r="B136" s="140"/>
      <c r="C136" s="141"/>
      <c r="D136" s="50" t="s">
        <v>20</v>
      </c>
      <c r="E136" s="51">
        <f t="shared" si="18"/>
        <v>0</v>
      </c>
      <c r="F136" s="51">
        <f t="shared" si="18"/>
        <v>0</v>
      </c>
      <c r="G136" s="52">
        <f t="shared" ref="G136:G156" si="19">IF(F136&gt;0,(F136/E136)*100,0)</f>
        <v>0</v>
      </c>
      <c r="H136" s="72"/>
      <c r="I136" s="144"/>
      <c r="J136" s="144"/>
      <c r="K136" s="144"/>
      <c r="L136" s="122"/>
      <c r="M136" s="122"/>
    </row>
    <row r="137" spans="1:14" ht="15" customHeight="1" x14ac:dyDescent="0.25">
      <c r="A137" s="129" t="s">
        <v>52</v>
      </c>
      <c r="B137" s="70" t="s">
        <v>119</v>
      </c>
      <c r="C137" s="93"/>
      <c r="D137" s="31" t="s">
        <v>16</v>
      </c>
      <c r="E137" s="32">
        <f>SUM(E138:E141)</f>
        <v>30064.230000000003</v>
      </c>
      <c r="F137" s="32">
        <f>SUM(F138:F141)</f>
        <v>28918.76</v>
      </c>
      <c r="G137" s="34">
        <f t="shared" si="19"/>
        <v>96.189924039298518</v>
      </c>
      <c r="H137" s="88" t="s">
        <v>118</v>
      </c>
      <c r="I137" s="103"/>
      <c r="J137" s="103"/>
      <c r="K137" s="103"/>
      <c r="L137" s="106"/>
      <c r="M137" s="106"/>
      <c r="N137" s="19">
        <v>50.130600000000001</v>
      </c>
    </row>
    <row r="138" spans="1:14" x14ac:dyDescent="0.25">
      <c r="A138" s="130"/>
      <c r="B138" s="71"/>
      <c r="C138" s="94"/>
      <c r="D138" s="50" t="s">
        <v>17</v>
      </c>
      <c r="E138" s="51">
        <v>0</v>
      </c>
      <c r="F138" s="51">
        <v>0</v>
      </c>
      <c r="G138" s="52">
        <f t="shared" si="19"/>
        <v>0</v>
      </c>
      <c r="H138" s="89"/>
      <c r="I138" s="104"/>
      <c r="J138" s="104"/>
      <c r="K138" s="104"/>
      <c r="L138" s="121"/>
      <c r="M138" s="121"/>
    </row>
    <row r="139" spans="1:14" x14ac:dyDescent="0.25">
      <c r="A139" s="130"/>
      <c r="B139" s="71"/>
      <c r="C139" s="94"/>
      <c r="D139" s="50" t="s">
        <v>18</v>
      </c>
      <c r="E139" s="51">
        <v>0</v>
      </c>
      <c r="F139" s="51">
        <v>0</v>
      </c>
      <c r="G139" s="52">
        <f t="shared" si="19"/>
        <v>0</v>
      </c>
      <c r="H139" s="89"/>
      <c r="I139" s="104"/>
      <c r="J139" s="104"/>
      <c r="K139" s="104"/>
      <c r="L139" s="121"/>
      <c r="M139" s="121"/>
    </row>
    <row r="140" spans="1:14" x14ac:dyDescent="0.25">
      <c r="A140" s="130"/>
      <c r="B140" s="71"/>
      <c r="C140" s="94"/>
      <c r="D140" s="50" t="s">
        <v>19</v>
      </c>
      <c r="E140" s="51">
        <f>30064.24-0.01</f>
        <v>30064.230000000003</v>
      </c>
      <c r="F140" s="51">
        <v>28918.76</v>
      </c>
      <c r="G140" s="52">
        <f t="shared" si="19"/>
        <v>96.189924039298518</v>
      </c>
      <c r="H140" s="89"/>
      <c r="I140" s="104"/>
      <c r="J140" s="104"/>
      <c r="K140" s="104"/>
      <c r="L140" s="121"/>
      <c r="M140" s="121"/>
    </row>
    <row r="141" spans="1:14" x14ac:dyDescent="0.25">
      <c r="A141" s="131"/>
      <c r="B141" s="72"/>
      <c r="C141" s="114"/>
      <c r="D141" s="50" t="s">
        <v>20</v>
      </c>
      <c r="E141" s="51">
        <v>0</v>
      </c>
      <c r="F141" s="51">
        <v>0</v>
      </c>
      <c r="G141" s="52">
        <f t="shared" si="19"/>
        <v>0</v>
      </c>
      <c r="H141" s="92"/>
      <c r="I141" s="105"/>
      <c r="J141" s="105"/>
      <c r="K141" s="105"/>
      <c r="L141" s="122"/>
      <c r="M141" s="122"/>
    </row>
    <row r="142" spans="1:14" s="2" customFormat="1" ht="15" customHeight="1" x14ac:dyDescent="0.25">
      <c r="A142" s="82" t="s">
        <v>53</v>
      </c>
      <c r="B142" s="123" t="s">
        <v>54</v>
      </c>
      <c r="C142" s="93"/>
      <c r="D142" s="35" t="s">
        <v>16</v>
      </c>
      <c r="E142" s="32">
        <f>SUM(E143:E146)</f>
        <v>11786.14</v>
      </c>
      <c r="F142" s="32">
        <f>SUM(F143:F146)</f>
        <v>11324.88</v>
      </c>
      <c r="G142" s="37">
        <f t="shared" si="19"/>
        <v>96.08642015112666</v>
      </c>
      <c r="H142" s="88"/>
      <c r="I142" s="70"/>
      <c r="J142" s="70"/>
      <c r="K142" s="126"/>
      <c r="L142" s="88" t="s">
        <v>64</v>
      </c>
      <c r="M142" s="88"/>
    </row>
    <row r="143" spans="1:14" s="2" customFormat="1" x14ac:dyDescent="0.25">
      <c r="A143" s="83"/>
      <c r="B143" s="124"/>
      <c r="C143" s="94"/>
      <c r="D143" s="35" t="s">
        <v>17</v>
      </c>
      <c r="E143" s="36">
        <f t="shared" ref="E143:F144" si="20">E148</f>
        <v>0</v>
      </c>
      <c r="F143" s="36">
        <f t="shared" si="20"/>
        <v>0</v>
      </c>
      <c r="G143" s="37">
        <f t="shared" si="19"/>
        <v>0</v>
      </c>
      <c r="H143" s="89"/>
      <c r="I143" s="71"/>
      <c r="J143" s="71"/>
      <c r="K143" s="127"/>
      <c r="L143" s="89"/>
      <c r="M143" s="89"/>
      <c r="N143" s="2">
        <v>401</v>
      </c>
    </row>
    <row r="144" spans="1:14" s="2" customFormat="1" x14ac:dyDescent="0.25">
      <c r="A144" s="83"/>
      <c r="B144" s="124"/>
      <c r="C144" s="94"/>
      <c r="D144" s="35" t="s">
        <v>18</v>
      </c>
      <c r="E144" s="36">
        <f t="shared" si="20"/>
        <v>0</v>
      </c>
      <c r="F144" s="36">
        <f t="shared" si="20"/>
        <v>0</v>
      </c>
      <c r="G144" s="37">
        <f t="shared" si="19"/>
        <v>0</v>
      </c>
      <c r="H144" s="89"/>
      <c r="I144" s="71"/>
      <c r="J144" s="71"/>
      <c r="K144" s="127"/>
      <c r="L144" s="89"/>
      <c r="M144" s="89"/>
    </row>
    <row r="145" spans="1:13" s="2" customFormat="1" x14ac:dyDescent="0.25">
      <c r="A145" s="83"/>
      <c r="B145" s="124"/>
      <c r="C145" s="94"/>
      <c r="D145" s="35" t="s">
        <v>19</v>
      </c>
      <c r="E145" s="36">
        <f>E150</f>
        <v>11786.14</v>
      </c>
      <c r="F145" s="36">
        <f>F150</f>
        <v>11324.88</v>
      </c>
      <c r="G145" s="37">
        <f t="shared" si="19"/>
        <v>96.08642015112666</v>
      </c>
      <c r="H145" s="89"/>
      <c r="I145" s="71"/>
      <c r="J145" s="71"/>
      <c r="K145" s="127"/>
      <c r="L145" s="89"/>
      <c r="M145" s="89"/>
    </row>
    <row r="146" spans="1:13" s="2" customFormat="1" x14ac:dyDescent="0.25">
      <c r="A146" s="84"/>
      <c r="B146" s="125"/>
      <c r="C146" s="114"/>
      <c r="D146" s="35" t="s">
        <v>20</v>
      </c>
      <c r="E146" s="36">
        <v>0</v>
      </c>
      <c r="F146" s="36">
        <v>0</v>
      </c>
      <c r="G146" s="37">
        <f t="shared" si="19"/>
        <v>0</v>
      </c>
      <c r="H146" s="92"/>
      <c r="I146" s="72"/>
      <c r="J146" s="72"/>
      <c r="K146" s="128"/>
      <c r="L146" s="92"/>
      <c r="M146" s="92"/>
    </row>
    <row r="147" spans="1:13" ht="15" customHeight="1" x14ac:dyDescent="0.25">
      <c r="A147" s="109" t="s">
        <v>55</v>
      </c>
      <c r="B147" s="70" t="s">
        <v>78</v>
      </c>
      <c r="C147" s="93"/>
      <c r="D147" s="31" t="s">
        <v>16</v>
      </c>
      <c r="E147" s="32">
        <f>SUM(E148:E151)</f>
        <v>11786.14</v>
      </c>
      <c r="F147" s="32">
        <f>SUM(F148:F151)</f>
        <v>11324.88</v>
      </c>
      <c r="G147" s="34">
        <f t="shared" si="19"/>
        <v>96.08642015112666</v>
      </c>
      <c r="H147" s="88" t="s">
        <v>56</v>
      </c>
      <c r="I147" s="103" t="s">
        <v>121</v>
      </c>
      <c r="J147" s="103" t="s">
        <v>122</v>
      </c>
      <c r="K147" s="103"/>
      <c r="L147" s="106"/>
      <c r="M147" s="106"/>
    </row>
    <row r="148" spans="1:13" x14ac:dyDescent="0.25">
      <c r="A148" s="115"/>
      <c r="B148" s="117"/>
      <c r="C148" s="119"/>
      <c r="D148" s="50" t="s">
        <v>17</v>
      </c>
      <c r="E148" s="51">
        <f t="shared" ref="E148:F151" si="21">E153</f>
        <v>0</v>
      </c>
      <c r="F148" s="51">
        <f t="shared" si="21"/>
        <v>0</v>
      </c>
      <c r="G148" s="52">
        <f t="shared" si="19"/>
        <v>0</v>
      </c>
      <c r="H148" s="89"/>
      <c r="I148" s="104"/>
      <c r="J148" s="104"/>
      <c r="K148" s="104"/>
      <c r="L148" s="107"/>
      <c r="M148" s="107"/>
    </row>
    <row r="149" spans="1:13" x14ac:dyDescent="0.25">
      <c r="A149" s="115"/>
      <c r="B149" s="117"/>
      <c r="C149" s="119"/>
      <c r="D149" s="50" t="s">
        <v>18</v>
      </c>
      <c r="E149" s="51">
        <f t="shared" si="21"/>
        <v>0</v>
      </c>
      <c r="F149" s="51">
        <f t="shared" si="21"/>
        <v>0</v>
      </c>
      <c r="G149" s="52">
        <f t="shared" si="19"/>
        <v>0</v>
      </c>
      <c r="H149" s="89"/>
      <c r="I149" s="104"/>
      <c r="J149" s="104"/>
      <c r="K149" s="104"/>
      <c r="L149" s="107"/>
      <c r="M149" s="107"/>
    </row>
    <row r="150" spans="1:13" x14ac:dyDescent="0.25">
      <c r="A150" s="115"/>
      <c r="B150" s="117"/>
      <c r="C150" s="119"/>
      <c r="D150" s="50" t="s">
        <v>19</v>
      </c>
      <c r="E150" s="51">
        <f t="shared" si="21"/>
        <v>11786.14</v>
      </c>
      <c r="F150" s="51">
        <f t="shared" si="21"/>
        <v>11324.88</v>
      </c>
      <c r="G150" s="52">
        <f t="shared" si="19"/>
        <v>96.08642015112666</v>
      </c>
      <c r="H150" s="89"/>
      <c r="I150" s="104"/>
      <c r="J150" s="104"/>
      <c r="K150" s="104"/>
      <c r="L150" s="107"/>
      <c r="M150" s="107"/>
    </row>
    <row r="151" spans="1:13" x14ac:dyDescent="0.25">
      <c r="A151" s="116"/>
      <c r="B151" s="118"/>
      <c r="C151" s="120"/>
      <c r="D151" s="50" t="s">
        <v>20</v>
      </c>
      <c r="E151" s="51">
        <f t="shared" si="21"/>
        <v>0</v>
      </c>
      <c r="F151" s="51">
        <f t="shared" si="21"/>
        <v>0</v>
      </c>
      <c r="G151" s="52">
        <f t="shared" si="19"/>
        <v>0</v>
      </c>
      <c r="H151" s="92"/>
      <c r="I151" s="105"/>
      <c r="J151" s="105"/>
      <c r="K151" s="105"/>
      <c r="L151" s="108"/>
      <c r="M151" s="108"/>
    </row>
    <row r="152" spans="1:13" x14ac:dyDescent="0.25">
      <c r="A152" s="109" t="s">
        <v>57</v>
      </c>
      <c r="B152" s="79" t="s">
        <v>58</v>
      </c>
      <c r="C152" s="93"/>
      <c r="D152" s="31" t="s">
        <v>16</v>
      </c>
      <c r="E152" s="32">
        <f>SUM(E153:E156)</f>
        <v>11786.14</v>
      </c>
      <c r="F152" s="32">
        <f>SUM(F153:F156)</f>
        <v>11324.88</v>
      </c>
      <c r="G152" s="34">
        <f t="shared" si="19"/>
        <v>96.08642015112666</v>
      </c>
      <c r="H152" s="88"/>
      <c r="I152" s="103"/>
      <c r="J152" s="103"/>
      <c r="K152" s="103"/>
      <c r="L152" s="106"/>
      <c r="M152" s="106"/>
    </row>
    <row r="153" spans="1:13" x14ac:dyDescent="0.25">
      <c r="A153" s="110"/>
      <c r="B153" s="112"/>
      <c r="C153" s="94"/>
      <c r="D153" s="50" t="s">
        <v>17</v>
      </c>
      <c r="E153" s="51">
        <v>0</v>
      </c>
      <c r="F153" s="51">
        <v>0</v>
      </c>
      <c r="G153" s="52">
        <f t="shared" si="19"/>
        <v>0</v>
      </c>
      <c r="H153" s="89"/>
      <c r="I153" s="104"/>
      <c r="J153" s="104"/>
      <c r="K153" s="104"/>
      <c r="L153" s="121"/>
      <c r="M153" s="121"/>
    </row>
    <row r="154" spans="1:13" x14ac:dyDescent="0.25">
      <c r="A154" s="110"/>
      <c r="B154" s="112"/>
      <c r="C154" s="94"/>
      <c r="D154" s="50" t="s">
        <v>18</v>
      </c>
      <c r="E154" s="51">
        <v>0</v>
      </c>
      <c r="F154" s="51">
        <v>0</v>
      </c>
      <c r="G154" s="52">
        <f t="shared" si="19"/>
        <v>0</v>
      </c>
      <c r="H154" s="89"/>
      <c r="I154" s="104"/>
      <c r="J154" s="104"/>
      <c r="K154" s="104"/>
      <c r="L154" s="121"/>
      <c r="M154" s="121"/>
    </row>
    <row r="155" spans="1:13" x14ac:dyDescent="0.25">
      <c r="A155" s="110"/>
      <c r="B155" s="112"/>
      <c r="C155" s="94"/>
      <c r="D155" s="50" t="s">
        <v>19</v>
      </c>
      <c r="E155" s="51">
        <v>11786.14</v>
      </c>
      <c r="F155" s="51">
        <f>11324.89-0.01</f>
        <v>11324.88</v>
      </c>
      <c r="G155" s="52">
        <f>IF(F155&gt;0,(F155/E155)*100,0)</f>
        <v>96.08642015112666</v>
      </c>
      <c r="H155" s="89"/>
      <c r="I155" s="104"/>
      <c r="J155" s="104"/>
      <c r="K155" s="104"/>
      <c r="L155" s="121"/>
      <c r="M155" s="121"/>
    </row>
    <row r="156" spans="1:13" x14ac:dyDescent="0.25">
      <c r="A156" s="111"/>
      <c r="B156" s="113"/>
      <c r="C156" s="114"/>
      <c r="D156" s="50" t="s">
        <v>20</v>
      </c>
      <c r="E156" s="51">
        <v>0</v>
      </c>
      <c r="F156" s="51">
        <v>0</v>
      </c>
      <c r="G156" s="52">
        <f t="shared" si="19"/>
        <v>0</v>
      </c>
      <c r="H156" s="92"/>
      <c r="I156" s="105"/>
      <c r="J156" s="105"/>
      <c r="K156" s="105"/>
      <c r="L156" s="122"/>
      <c r="M156" s="122"/>
    </row>
    <row r="157" spans="1:13" x14ac:dyDescent="0.25">
      <c r="A157" s="49"/>
      <c r="B157" s="2"/>
      <c r="C157" s="2"/>
      <c r="D157" s="3"/>
      <c r="E157" s="4"/>
      <c r="F157" s="4"/>
      <c r="G157" s="4"/>
      <c r="H157" s="55"/>
    </row>
    <row r="158" spans="1:13" x14ac:dyDescent="0.25">
      <c r="A158" s="49"/>
      <c r="B158" s="38" t="s">
        <v>85</v>
      </c>
      <c r="C158" s="38"/>
      <c r="D158" s="3"/>
      <c r="E158" s="4"/>
      <c r="F158" s="4"/>
      <c r="G158" s="4"/>
      <c r="H158" s="55"/>
    </row>
    <row r="159" spans="1:13" x14ac:dyDescent="0.25">
      <c r="A159" s="49"/>
      <c r="B159" s="38" t="s">
        <v>86</v>
      </c>
      <c r="C159" s="39">
        <v>44216</v>
      </c>
      <c r="D159" s="3"/>
      <c r="E159" s="4"/>
      <c r="F159" s="4"/>
      <c r="G159" s="4"/>
      <c r="H159" s="55"/>
    </row>
    <row r="160" spans="1:13" x14ac:dyDescent="0.25">
      <c r="A160" s="49"/>
      <c r="B160" s="38" t="s">
        <v>87</v>
      </c>
      <c r="C160" s="38" t="s">
        <v>68</v>
      </c>
      <c r="D160" s="3"/>
      <c r="E160" s="4"/>
      <c r="F160" s="4"/>
      <c r="G160" s="4"/>
      <c r="H160" s="55"/>
    </row>
    <row r="161" spans="1:8" x14ac:dyDescent="0.25">
      <c r="A161" s="49"/>
      <c r="B161" s="2"/>
      <c r="C161" s="2"/>
      <c r="D161" s="3"/>
      <c r="E161" s="4"/>
      <c r="F161" s="4"/>
      <c r="G161" s="4"/>
      <c r="H161" s="55"/>
    </row>
    <row r="162" spans="1:8" x14ac:dyDescent="0.25">
      <c r="A162" s="49"/>
      <c r="B162" s="2"/>
      <c r="C162" s="2"/>
      <c r="D162" s="3"/>
      <c r="E162" s="4"/>
      <c r="F162" s="4"/>
      <c r="G162" s="4"/>
    </row>
    <row r="163" spans="1:8" x14ac:dyDescent="0.25">
      <c r="A163" s="49"/>
      <c r="B163" s="2"/>
      <c r="C163" s="2"/>
      <c r="D163" s="3"/>
      <c r="E163" s="4"/>
      <c r="F163" s="4"/>
      <c r="G163" s="4"/>
    </row>
    <row r="164" spans="1:8" x14ac:dyDescent="0.25">
      <c r="A164" s="49"/>
      <c r="B164" s="2"/>
      <c r="C164" s="2"/>
      <c r="D164" s="3"/>
      <c r="E164" s="4"/>
      <c r="F164" s="4"/>
      <c r="G164" s="4"/>
    </row>
    <row r="165" spans="1:8" x14ac:dyDescent="0.25">
      <c r="A165" s="49"/>
      <c r="B165" s="2"/>
      <c r="C165" s="2"/>
      <c r="D165" s="3"/>
      <c r="E165" s="4"/>
      <c r="F165" s="4"/>
      <c r="G165" s="4"/>
    </row>
    <row r="166" spans="1:8" x14ac:dyDescent="0.25">
      <c r="A166" s="49"/>
      <c r="B166" s="2"/>
      <c r="C166" s="2"/>
      <c r="D166" s="3"/>
      <c r="E166" s="4"/>
      <c r="F166" s="4"/>
      <c r="G166" s="4"/>
    </row>
    <row r="167" spans="1:8" x14ac:dyDescent="0.25">
      <c r="A167" s="49"/>
      <c r="B167" s="2"/>
      <c r="C167" s="2"/>
      <c r="D167" s="3"/>
      <c r="E167" s="4"/>
      <c r="F167" s="4"/>
      <c r="G167" s="4"/>
    </row>
    <row r="168" spans="1:8" x14ac:dyDescent="0.25">
      <c r="A168" s="49"/>
      <c r="B168" s="2"/>
      <c r="C168" s="2"/>
      <c r="D168" s="3"/>
      <c r="E168" s="4"/>
      <c r="F168" s="4"/>
      <c r="G168" s="4"/>
    </row>
    <row r="169" spans="1:8" x14ac:dyDescent="0.25">
      <c r="A169" s="49"/>
      <c r="B169" s="2"/>
      <c r="C169" s="2"/>
      <c r="D169" s="3"/>
      <c r="E169" s="4"/>
      <c r="F169" s="4"/>
      <c r="G169" s="4"/>
    </row>
    <row r="170" spans="1:8" x14ac:dyDescent="0.25">
      <c r="A170" s="49"/>
      <c r="B170" s="2"/>
      <c r="C170" s="2"/>
      <c r="D170" s="3"/>
      <c r="E170" s="4"/>
      <c r="F170" s="4"/>
      <c r="G170" s="4"/>
    </row>
    <row r="171" spans="1:8" x14ac:dyDescent="0.25">
      <c r="A171" s="49"/>
      <c r="B171" s="2"/>
      <c r="C171" s="2"/>
      <c r="D171" s="3"/>
      <c r="E171" s="4"/>
      <c r="F171" s="4"/>
      <c r="G171" s="4"/>
    </row>
    <row r="172" spans="1:8" x14ac:dyDescent="0.25">
      <c r="A172" s="49"/>
      <c r="B172" s="2"/>
      <c r="C172" s="2"/>
      <c r="D172" s="3"/>
      <c r="E172" s="4"/>
      <c r="F172" s="4"/>
      <c r="G172" s="4"/>
    </row>
    <row r="173" spans="1:8" x14ac:dyDescent="0.25">
      <c r="A173" s="49"/>
      <c r="B173" s="2"/>
      <c r="C173" s="2"/>
      <c r="D173" s="3"/>
      <c r="E173" s="4"/>
      <c r="F173" s="4"/>
      <c r="G173" s="4"/>
    </row>
    <row r="174" spans="1:8" x14ac:dyDescent="0.25">
      <c r="A174" s="49"/>
      <c r="B174" s="2"/>
      <c r="C174" s="2"/>
      <c r="D174" s="3"/>
      <c r="E174" s="4"/>
      <c r="F174" s="4"/>
      <c r="G174" s="4"/>
    </row>
    <row r="175" spans="1:8" x14ac:dyDescent="0.25">
      <c r="A175" s="49"/>
      <c r="B175" s="2"/>
      <c r="C175" s="2"/>
      <c r="D175" s="3"/>
      <c r="E175" s="4"/>
      <c r="F175" s="4"/>
      <c r="G175" s="4"/>
    </row>
    <row r="176" spans="1:8" x14ac:dyDescent="0.25">
      <c r="A176" s="49"/>
      <c r="B176" s="2"/>
      <c r="C176" s="2"/>
      <c r="D176" s="3"/>
      <c r="E176" s="4"/>
      <c r="F176" s="4"/>
      <c r="G176" s="4"/>
    </row>
    <row r="177" spans="1:7" x14ac:dyDescent="0.25">
      <c r="A177" s="49"/>
      <c r="B177" s="2"/>
      <c r="C177" s="2"/>
      <c r="D177" s="3"/>
      <c r="E177" s="4"/>
      <c r="F177" s="4"/>
      <c r="G177" s="4"/>
    </row>
    <row r="178" spans="1:7" x14ac:dyDescent="0.25">
      <c r="A178" s="49"/>
      <c r="B178" s="2"/>
      <c r="C178" s="2"/>
      <c r="D178" s="3"/>
      <c r="E178" s="4"/>
      <c r="F178" s="4"/>
      <c r="G178" s="4"/>
    </row>
    <row r="179" spans="1:7" x14ac:dyDescent="0.25">
      <c r="A179" s="49"/>
      <c r="B179" s="2"/>
      <c r="C179" s="2"/>
      <c r="D179" s="3"/>
      <c r="E179" s="4"/>
      <c r="F179" s="4"/>
      <c r="G179" s="4"/>
    </row>
    <row r="180" spans="1:7" x14ac:dyDescent="0.25">
      <c r="A180" s="49"/>
      <c r="B180" s="2"/>
      <c r="C180" s="2"/>
      <c r="D180" s="3"/>
      <c r="E180" s="4"/>
      <c r="F180" s="4"/>
      <c r="G180" s="4"/>
    </row>
    <row r="181" spans="1:7" x14ac:dyDescent="0.25">
      <c r="A181" s="49"/>
      <c r="B181" s="2"/>
      <c r="C181" s="2"/>
      <c r="D181" s="3"/>
      <c r="E181" s="4"/>
      <c r="F181" s="4"/>
      <c r="G181" s="4"/>
    </row>
    <row r="182" spans="1:7" x14ac:dyDescent="0.25">
      <c r="A182" s="49"/>
      <c r="B182" s="2"/>
      <c r="C182" s="2"/>
      <c r="D182" s="3"/>
      <c r="E182" s="4"/>
      <c r="F182" s="4"/>
      <c r="G182" s="4"/>
    </row>
    <row r="183" spans="1:7" x14ac:dyDescent="0.25">
      <c r="A183" s="49"/>
      <c r="B183" s="2"/>
      <c r="C183" s="2"/>
      <c r="D183" s="3"/>
      <c r="E183" s="4"/>
      <c r="F183" s="4"/>
      <c r="G183" s="4"/>
    </row>
    <row r="184" spans="1:7" x14ac:dyDescent="0.25">
      <c r="A184" s="49"/>
      <c r="B184" s="2"/>
      <c r="C184" s="2"/>
      <c r="D184" s="3"/>
      <c r="E184" s="4"/>
      <c r="F184" s="4"/>
      <c r="G184" s="4"/>
    </row>
    <row r="185" spans="1:7" x14ac:dyDescent="0.25">
      <c r="A185" s="49"/>
      <c r="B185" s="2"/>
      <c r="C185" s="2"/>
      <c r="D185" s="3"/>
      <c r="E185" s="4"/>
      <c r="F185" s="4"/>
      <c r="G185" s="4"/>
    </row>
    <row r="186" spans="1:7" x14ac:dyDescent="0.25">
      <c r="A186" s="49"/>
      <c r="B186" s="2"/>
      <c r="C186" s="2"/>
      <c r="D186" s="3"/>
      <c r="E186" s="4"/>
      <c r="F186" s="4"/>
      <c r="G186" s="4"/>
    </row>
    <row r="187" spans="1:7" x14ac:dyDescent="0.25">
      <c r="A187" s="49"/>
      <c r="B187" s="2"/>
      <c r="C187" s="2"/>
      <c r="D187" s="3"/>
      <c r="E187" s="4"/>
      <c r="F187" s="4"/>
      <c r="G187" s="4"/>
    </row>
    <row r="188" spans="1:7" x14ac:dyDescent="0.25">
      <c r="A188" s="49"/>
    </row>
    <row r="189" spans="1:7" x14ac:dyDescent="0.25">
      <c r="A189" s="49"/>
    </row>
    <row r="190" spans="1:7" x14ac:dyDescent="0.25">
      <c r="A190" s="49"/>
    </row>
    <row r="191" spans="1:7" x14ac:dyDescent="0.25">
      <c r="A191" s="49"/>
    </row>
    <row r="192" spans="1:7" x14ac:dyDescent="0.25">
      <c r="A192" s="49"/>
    </row>
    <row r="193" spans="1:1" x14ac:dyDescent="0.25">
      <c r="A193" s="49"/>
    </row>
    <row r="194" spans="1:1" x14ac:dyDescent="0.25">
      <c r="A194" s="49"/>
    </row>
    <row r="195" spans="1:1" x14ac:dyDescent="0.25">
      <c r="A195" s="49"/>
    </row>
  </sheetData>
  <mergeCells count="276">
    <mergeCell ref="A62:A66"/>
    <mergeCell ref="B62:B66"/>
    <mergeCell ref="C62:C66"/>
    <mergeCell ref="H62:H66"/>
    <mergeCell ref="I62:I66"/>
    <mergeCell ref="J62:J66"/>
    <mergeCell ref="K62:K66"/>
    <mergeCell ref="L62:L66"/>
    <mergeCell ref="M62:M66"/>
    <mergeCell ref="A7:A11"/>
    <mergeCell ref="B7:B11"/>
    <mergeCell ref="C7:C11"/>
    <mergeCell ref="H7:H11"/>
    <mergeCell ref="I7:I11"/>
    <mergeCell ref="J7:J11"/>
    <mergeCell ref="A3:M3"/>
    <mergeCell ref="A5:A6"/>
    <mergeCell ref="B5:B6"/>
    <mergeCell ref="C5:C6"/>
    <mergeCell ref="D5:G5"/>
    <mergeCell ref="H5:K5"/>
    <mergeCell ref="L5:L6"/>
    <mergeCell ref="M5:M6"/>
    <mergeCell ref="K7:K11"/>
    <mergeCell ref="L7:L11"/>
    <mergeCell ref="M7:M11"/>
    <mergeCell ref="L12:L16"/>
    <mergeCell ref="M12:M16"/>
    <mergeCell ref="A17:A21"/>
    <mergeCell ref="B17:B21"/>
    <mergeCell ref="C17:C21"/>
    <mergeCell ref="H17:H21"/>
    <mergeCell ref="I17:I21"/>
    <mergeCell ref="J17:J21"/>
    <mergeCell ref="K17:K21"/>
    <mergeCell ref="L17:L21"/>
    <mergeCell ref="M17:M21"/>
    <mergeCell ref="A12:A16"/>
    <mergeCell ref="B12:B16"/>
    <mergeCell ref="C12:C16"/>
    <mergeCell ref="H12:H16"/>
    <mergeCell ref="I12:I16"/>
    <mergeCell ref="J12:J16"/>
    <mergeCell ref="K12:K16"/>
    <mergeCell ref="A22:A26"/>
    <mergeCell ref="B22:B26"/>
    <mergeCell ref="C22:C26"/>
    <mergeCell ref="H22:H26"/>
    <mergeCell ref="I22:I26"/>
    <mergeCell ref="J22:J26"/>
    <mergeCell ref="K22:K26"/>
    <mergeCell ref="L22:L26"/>
    <mergeCell ref="M22:M26"/>
    <mergeCell ref="K27:K31"/>
    <mergeCell ref="L27:L31"/>
    <mergeCell ref="M27:M31"/>
    <mergeCell ref="A32:A36"/>
    <mergeCell ref="B32:B36"/>
    <mergeCell ref="C32:C36"/>
    <mergeCell ref="H32:H36"/>
    <mergeCell ref="I32:I36"/>
    <mergeCell ref="J32:J36"/>
    <mergeCell ref="K32:K36"/>
    <mergeCell ref="A27:A31"/>
    <mergeCell ref="B27:B31"/>
    <mergeCell ref="C27:C31"/>
    <mergeCell ref="H27:H31"/>
    <mergeCell ref="I27:I31"/>
    <mergeCell ref="J27:J31"/>
    <mergeCell ref="L32:L36"/>
    <mergeCell ref="M32:M36"/>
    <mergeCell ref="A37:A41"/>
    <mergeCell ref="B37:B41"/>
    <mergeCell ref="C37:C41"/>
    <mergeCell ref="H37:H41"/>
    <mergeCell ref="I37:I41"/>
    <mergeCell ref="J37:J41"/>
    <mergeCell ref="K37:K41"/>
    <mergeCell ref="L37:L41"/>
    <mergeCell ref="M37:M41"/>
    <mergeCell ref="A42:A46"/>
    <mergeCell ref="B42:B46"/>
    <mergeCell ref="C42:C46"/>
    <mergeCell ref="H42:H46"/>
    <mergeCell ref="I42:I46"/>
    <mergeCell ref="J42:J46"/>
    <mergeCell ref="K42:K46"/>
    <mergeCell ref="L42:L46"/>
    <mergeCell ref="M42:M46"/>
    <mergeCell ref="K47:K51"/>
    <mergeCell ref="L47:L51"/>
    <mergeCell ref="M47:M51"/>
    <mergeCell ref="A52:A56"/>
    <mergeCell ref="B52:B56"/>
    <mergeCell ref="C52:C56"/>
    <mergeCell ref="H52:H56"/>
    <mergeCell ref="I52:I56"/>
    <mergeCell ref="J52:J56"/>
    <mergeCell ref="K52:K56"/>
    <mergeCell ref="A47:A51"/>
    <mergeCell ref="B47:B51"/>
    <mergeCell ref="C47:C51"/>
    <mergeCell ref="H47:H51"/>
    <mergeCell ref="I47:I51"/>
    <mergeCell ref="J47:J51"/>
    <mergeCell ref="L52:L56"/>
    <mergeCell ref="M52:M56"/>
    <mergeCell ref="A57:A61"/>
    <mergeCell ref="B57:B61"/>
    <mergeCell ref="C57:C61"/>
    <mergeCell ref="H57:H61"/>
    <mergeCell ref="I57:I61"/>
    <mergeCell ref="J57:J61"/>
    <mergeCell ref="K57:K61"/>
    <mergeCell ref="L57:L61"/>
    <mergeCell ref="M57:M61"/>
    <mergeCell ref="A67:A71"/>
    <mergeCell ref="B67:B71"/>
    <mergeCell ref="C67:C71"/>
    <mergeCell ref="H67:H71"/>
    <mergeCell ref="I67:I71"/>
    <mergeCell ref="J67:J71"/>
    <mergeCell ref="K67:K71"/>
    <mergeCell ref="L67:L71"/>
    <mergeCell ref="M67:M71"/>
    <mergeCell ref="A72:A76"/>
    <mergeCell ref="B72:B76"/>
    <mergeCell ref="C72:C76"/>
    <mergeCell ref="H72:H76"/>
    <mergeCell ref="I72:I76"/>
    <mergeCell ref="J72:J76"/>
    <mergeCell ref="K72:K76"/>
    <mergeCell ref="L72:L76"/>
    <mergeCell ref="M72:M76"/>
    <mergeCell ref="A77:A81"/>
    <mergeCell ref="B77:B81"/>
    <mergeCell ref="C77:C81"/>
    <mergeCell ref="H77:H81"/>
    <mergeCell ref="I77:I81"/>
    <mergeCell ref="J77:J81"/>
    <mergeCell ref="K77:K81"/>
    <mergeCell ref="L77:L81"/>
    <mergeCell ref="M77:M81"/>
    <mergeCell ref="K82:K86"/>
    <mergeCell ref="L82:L86"/>
    <mergeCell ref="M82:M86"/>
    <mergeCell ref="A87:A91"/>
    <mergeCell ref="B87:B91"/>
    <mergeCell ref="C87:C91"/>
    <mergeCell ref="H87:H91"/>
    <mergeCell ref="I87:I91"/>
    <mergeCell ref="J87:J91"/>
    <mergeCell ref="K87:K91"/>
    <mergeCell ref="A82:A86"/>
    <mergeCell ref="B82:B86"/>
    <mergeCell ref="C82:C86"/>
    <mergeCell ref="H82:H86"/>
    <mergeCell ref="I82:I86"/>
    <mergeCell ref="J82:J86"/>
    <mergeCell ref="L87:L91"/>
    <mergeCell ref="M87:M91"/>
    <mergeCell ref="A92:A96"/>
    <mergeCell ref="B92:B96"/>
    <mergeCell ref="C92:C96"/>
    <mergeCell ref="H92:H96"/>
    <mergeCell ref="I92:I96"/>
    <mergeCell ref="J92:J96"/>
    <mergeCell ref="K92:K96"/>
    <mergeCell ref="L92:L96"/>
    <mergeCell ref="M92:M96"/>
    <mergeCell ref="K97:K101"/>
    <mergeCell ref="L97:L101"/>
    <mergeCell ref="A102:A106"/>
    <mergeCell ref="B102:B106"/>
    <mergeCell ref="C102:C106"/>
    <mergeCell ref="H102:H106"/>
    <mergeCell ref="I102:I106"/>
    <mergeCell ref="J102:J106"/>
    <mergeCell ref="K102:K106"/>
    <mergeCell ref="L102:L106"/>
    <mergeCell ref="A97:A101"/>
    <mergeCell ref="B97:B101"/>
    <mergeCell ref="C97:C101"/>
    <mergeCell ref="H97:H101"/>
    <mergeCell ref="I97:I101"/>
    <mergeCell ref="J97:J101"/>
    <mergeCell ref="K107:K111"/>
    <mergeCell ref="L107:L111"/>
    <mergeCell ref="M107:M111"/>
    <mergeCell ref="A112:A116"/>
    <mergeCell ref="B112:B116"/>
    <mergeCell ref="C112:C116"/>
    <mergeCell ref="H112:H116"/>
    <mergeCell ref="I112:I116"/>
    <mergeCell ref="J112:J116"/>
    <mergeCell ref="K112:K116"/>
    <mergeCell ref="A107:A111"/>
    <mergeCell ref="B107:B111"/>
    <mergeCell ref="C107:C111"/>
    <mergeCell ref="H107:H111"/>
    <mergeCell ref="I107:I111"/>
    <mergeCell ref="J107:J111"/>
    <mergeCell ref="L112:L116"/>
    <mergeCell ref="M112:M116"/>
    <mergeCell ref="A117:A121"/>
    <mergeCell ref="B117:B121"/>
    <mergeCell ref="C117:C121"/>
    <mergeCell ref="H117:H121"/>
    <mergeCell ref="I117:I121"/>
    <mergeCell ref="J117:J121"/>
    <mergeCell ref="K117:K121"/>
    <mergeCell ref="L117:L121"/>
    <mergeCell ref="M117:M121"/>
    <mergeCell ref="A122:A126"/>
    <mergeCell ref="B122:B126"/>
    <mergeCell ref="C122:C126"/>
    <mergeCell ref="H122:H126"/>
    <mergeCell ref="I122:I126"/>
    <mergeCell ref="J122:J126"/>
    <mergeCell ref="K122:K126"/>
    <mergeCell ref="L122:L126"/>
    <mergeCell ref="M122:M126"/>
    <mergeCell ref="K127:K131"/>
    <mergeCell ref="L127:L131"/>
    <mergeCell ref="M127:M131"/>
    <mergeCell ref="A132:A136"/>
    <mergeCell ref="B132:B136"/>
    <mergeCell ref="C132:C136"/>
    <mergeCell ref="H132:H136"/>
    <mergeCell ref="I132:I136"/>
    <mergeCell ref="J132:J136"/>
    <mergeCell ref="K132:K136"/>
    <mergeCell ref="A127:A131"/>
    <mergeCell ref="B127:B131"/>
    <mergeCell ref="C127:C131"/>
    <mergeCell ref="H127:H131"/>
    <mergeCell ref="I127:I131"/>
    <mergeCell ref="J127:J131"/>
    <mergeCell ref="L132:L136"/>
    <mergeCell ref="M132:M136"/>
    <mergeCell ref="A137:A141"/>
    <mergeCell ref="B137:B141"/>
    <mergeCell ref="C137:C141"/>
    <mergeCell ref="H137:H141"/>
    <mergeCell ref="I137:I141"/>
    <mergeCell ref="J137:J141"/>
    <mergeCell ref="K137:K141"/>
    <mergeCell ref="L137:L141"/>
    <mergeCell ref="M137:M141"/>
    <mergeCell ref="A142:A146"/>
    <mergeCell ref="B142:B146"/>
    <mergeCell ref="C142:C146"/>
    <mergeCell ref="H142:H146"/>
    <mergeCell ref="I142:I146"/>
    <mergeCell ref="J142:J146"/>
    <mergeCell ref="K142:K146"/>
    <mergeCell ref="L142:L146"/>
    <mergeCell ref="M142:M146"/>
    <mergeCell ref="K147:K151"/>
    <mergeCell ref="L147:L151"/>
    <mergeCell ref="M147:M151"/>
    <mergeCell ref="A152:A156"/>
    <mergeCell ref="B152:B156"/>
    <mergeCell ref="C152:C156"/>
    <mergeCell ref="H152:H156"/>
    <mergeCell ref="I152:I156"/>
    <mergeCell ref="J152:J156"/>
    <mergeCell ref="K152:K156"/>
    <mergeCell ref="A147:A151"/>
    <mergeCell ref="B147:B151"/>
    <mergeCell ref="C147:C151"/>
    <mergeCell ref="H147:H151"/>
    <mergeCell ref="I147:I151"/>
    <mergeCell ref="J147:J151"/>
    <mergeCell ref="L152:L156"/>
    <mergeCell ref="M152:M156"/>
  </mergeCells>
  <pageMargins left="0.31496062992125984" right="0.31496062992125984" top="0.55118110236220474" bottom="0.35433070866141736" header="0" footer="0"/>
  <pageSetup paperSize="9" scale="68" fitToHeight="3" orientation="landscape" r:id="rId1"/>
  <rowBreaks count="2" manualBreakCount="2">
    <brk id="51" max="12" man="1"/>
    <brk id="1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07 эф управление финансами</vt:lpstr>
      <vt:lpstr>12 эф. муниципальное управ.</vt:lpstr>
      <vt:lpstr>'12 эф. муниципальное управ.'!Область_печати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uef-polezhaeva</cp:lastModifiedBy>
  <cp:lastPrinted>2021-01-20T16:48:20Z</cp:lastPrinted>
  <dcterms:created xsi:type="dcterms:W3CDTF">2016-07-14T20:03:57Z</dcterms:created>
  <dcterms:modified xsi:type="dcterms:W3CDTF">2021-01-20T17:23:14Z</dcterms:modified>
</cp:coreProperties>
</file>