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0" windowWidth="9720" windowHeight="7440"/>
  </bookViews>
  <sheets>
    <sheet name="Отчет" sheetId="1" r:id="rId1"/>
    <sheet name="Результаты" sheetId="2" r:id="rId2"/>
    <sheet name="Рейтинг" sheetId="3" r:id="rId3"/>
    <sheet name="Диаграмма1" sheetId="5" r:id="rId4"/>
    <sheet name="Лист1" sheetId="4" r:id="rId5"/>
    <sheet name="Лист2" sheetId="6" r:id="rId6"/>
  </sheets>
  <definedNames>
    <definedName name="_xlnm._FilterDatabase" localSheetId="0" hidden="1">Отчет!$A$5:$AA$12</definedName>
    <definedName name="_xlnm.Print_Titles" localSheetId="1">Результаты!$5:$6</definedName>
  </definedNames>
  <calcPr calcId="124519"/>
</workbook>
</file>

<file path=xl/calcChain.xml><?xml version="1.0" encoding="utf-8"?>
<calcChain xmlns="http://schemas.openxmlformats.org/spreadsheetml/2006/main">
  <c r="Z6" i="1"/>
  <c r="Y6" l="1"/>
  <c r="Y4" i="6" l="1"/>
  <c r="Y5"/>
  <c r="Y6"/>
  <c r="Y7"/>
  <c r="Y3"/>
  <c r="X6"/>
  <c r="X7"/>
  <c r="X5"/>
  <c r="X4"/>
  <c r="X3"/>
  <c r="E10" i="3"/>
  <c r="E7"/>
  <c r="E8"/>
  <c r="E9"/>
  <c r="E6"/>
  <c r="U12" i="1"/>
  <c r="C28" i="2" s="1"/>
  <c r="S12" i="1"/>
  <c r="C26" i="2" s="1"/>
  <c r="Q12" i="1"/>
  <c r="C24" i="2" s="1"/>
  <c r="M12" i="1"/>
  <c r="C19" i="2" s="1"/>
  <c r="K12" i="1"/>
  <c r="C16" i="2" s="1"/>
  <c r="I12" i="1"/>
  <c r="C14" i="2" s="1"/>
  <c r="G12" i="1"/>
  <c r="C12" i="2" s="1"/>
  <c r="E12" i="1"/>
  <c r="C10" i="2" s="1"/>
  <c r="C12" i="1"/>
  <c r="D12"/>
  <c r="C9" i="2" s="1"/>
  <c r="Y10" i="1"/>
  <c r="D10" i="3" s="1"/>
  <c r="Y9" i="1"/>
  <c r="D7" i="3" s="1"/>
  <c r="Y8" i="1"/>
  <c r="D8" i="3" s="1"/>
  <c r="Z9" i="1" l="1"/>
  <c r="C8" i="2"/>
  <c r="F12" i="1"/>
  <c r="C11" i="2" s="1"/>
  <c r="H12" i="1"/>
  <c r="C13" i="2" s="1"/>
  <c r="J12" i="1"/>
  <c r="C15" i="2" s="1"/>
  <c r="N12" i="1"/>
  <c r="C20" i="2" s="1"/>
  <c r="P12" i="1"/>
  <c r="C22" i="2" s="1"/>
  <c r="R12" i="1"/>
  <c r="C25" i="2" s="1"/>
  <c r="T12" i="1"/>
  <c r="C27" i="2" s="1"/>
  <c r="V12" i="1"/>
  <c r="C30" i="2" s="1"/>
  <c r="O12" i="1"/>
  <c r="C21" i="2" s="1"/>
  <c r="L12" i="1"/>
  <c r="C18" i="2" s="1"/>
  <c r="W12" i="1"/>
  <c r="C31" i="2" s="1"/>
  <c r="AA9" i="1"/>
  <c r="C7" i="3" s="1"/>
  <c r="Z10" i="1"/>
  <c r="Z8"/>
  <c r="Y7"/>
  <c r="AA8" l="1"/>
  <c r="C8" i="3" s="1"/>
  <c r="AA10" i="1"/>
  <c r="C10" i="3" s="1"/>
  <c r="Z7" i="1"/>
  <c r="D9" i="3"/>
  <c r="D6"/>
  <c r="AA6" i="1" l="1"/>
  <c r="C6" i="3" s="1"/>
  <c r="AA7" i="1"/>
  <c r="C9" i="3" s="1"/>
  <c r="C11" l="1"/>
  <c r="AA11" i="1"/>
</calcChain>
</file>

<file path=xl/sharedStrings.xml><?xml version="1.0" encoding="utf-8"?>
<sst xmlns="http://schemas.openxmlformats.org/spreadsheetml/2006/main" count="203" uniqueCount="98">
  <si>
    <t>Направления оценки качества фин.менеджмента</t>
  </si>
  <si>
    <t>Код ведомства</t>
  </si>
  <si>
    <t>Р1</t>
  </si>
  <si>
    <t>Р2</t>
  </si>
  <si>
    <t>Р3</t>
  </si>
  <si>
    <t>Р4</t>
  </si>
  <si>
    <t>Р7</t>
  </si>
  <si>
    <t>Р8</t>
  </si>
  <si>
    <t>Р9</t>
  </si>
  <si>
    <t>Р10</t>
  </si>
  <si>
    <t>Р13</t>
  </si>
  <si>
    <t>* - ГРБС, имеющие подведомственные учреждения</t>
  </si>
  <si>
    <t>Уровень качества финансового менеджмента (Q)</t>
  </si>
  <si>
    <t>Рейтинговая оценка администратора и распорядителя бюджетных средств (R)</t>
  </si>
  <si>
    <t>Результаты</t>
  </si>
  <si>
    <t>анализа качества финансового менеджмента</t>
  </si>
  <si>
    <t>№  показателя</t>
  </si>
  <si>
    <t>Наименование направлений оценки, показателей</t>
  </si>
  <si>
    <t>Средняя оценка по показателю (SP)</t>
  </si>
  <si>
    <t>№ п/п</t>
  </si>
  <si>
    <t>Наименование главных администраторов и распорядителей бюджетных средств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</si>
  <si>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</si>
  <si>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</t>
  </si>
  <si>
    <t>Оценка среднего уровня качества  финансового менеджмента главных администраторов и распорядителей бюджетных средств (MR)</t>
  </si>
  <si>
    <t>Х</t>
  </si>
  <si>
    <t>Рейтинговая оценка (R)</t>
  </si>
  <si>
    <t xml:space="preserve">Среднее значение оценки (Sp) </t>
  </si>
  <si>
    <t>Средний уровень качества финансового менеджмента (MR)</t>
  </si>
  <si>
    <t>Главные администраторы и распорядители бюджетных средств, к которым показатель не применим 
(код ведомства)</t>
  </si>
  <si>
    <t>Наименование главного  распорядителя бюджетных средств</t>
  </si>
  <si>
    <t>Совет депутатов закрытого административно - территоиального образования города Заозерска Мурманской области</t>
  </si>
  <si>
    <t>Управление муниципального имущества Администрации ЗАТО города Заозерска Мурманской области</t>
  </si>
  <si>
    <t>Управление экономики и финансов Администрации ЗАТО г. Заозерска*</t>
  </si>
  <si>
    <t>Администрация ЗАТО города Заозерска*</t>
  </si>
  <si>
    <t>Управление образования Администрации ЗАТО г. Заозерска*</t>
  </si>
  <si>
    <t>1. Качество финансового планирования и исполнения бюджета</t>
  </si>
  <si>
    <t>Р11</t>
  </si>
  <si>
    <t>Р12</t>
  </si>
  <si>
    <t>Р14</t>
  </si>
  <si>
    <t>2. Качество осуществления бюджетного процесса</t>
  </si>
  <si>
    <t>3. Качество бюджетного учета и внутреннего контроля</t>
  </si>
  <si>
    <t>4. Юридическая дисциплина</t>
  </si>
  <si>
    <t>Р20</t>
  </si>
  <si>
    <t>Р21</t>
  </si>
  <si>
    <t>Р6 г</t>
  </si>
  <si>
    <t>Р5г</t>
  </si>
  <si>
    <t>Р15г</t>
  </si>
  <si>
    <t>Р16г</t>
  </si>
  <si>
    <t>Р17г</t>
  </si>
  <si>
    <t>Р18г</t>
  </si>
  <si>
    <t>Р19г</t>
  </si>
  <si>
    <t>Главные  распорядители бюджетных средств, получившие неудовлетворительную оценку по показателю (код ведомства)</t>
  </si>
  <si>
    <t>Главные распорядители бюджетных средств, получившие лучшую оценку по показателю
 (код ведомства)</t>
  </si>
  <si>
    <t>1. Финансовое планирование и исполнение бюджета</t>
  </si>
  <si>
    <t>Количество справок об изменении сводной бюджетной росписи и лимитов бюджетных обязательств в расчете на учреждение (оформленных на основании предложений ГРБС по инициативе ГРБС)</t>
  </si>
  <si>
    <t>Экономия по результатам торгов на поставки товаров, выполнение работ, оказание услуг для муниципальных нужд</t>
  </si>
  <si>
    <t>Своевременность предоставления реестра расходных обязательств ГРБС (уточненного и планового)</t>
  </si>
  <si>
    <t>Полнота информации в уточненном (плановом) реестре расходных олбязательств ГРБС</t>
  </si>
  <si>
    <t>Своевременность предоставления в УЭиФ сведений к проекту бюджета (в соответствии с порядком составления проекта бюджета)</t>
  </si>
  <si>
    <t>Эффективность управления дебиторской задолженностью в части  неналоговых доходов</t>
  </si>
  <si>
    <t>Эффективность управления кредиторской задолженностью</t>
  </si>
  <si>
    <t>Объем исполненных на конец отчетного периода бюджетных ассигнований (в части средств местного бюджета)</t>
  </si>
  <si>
    <t>Равномерность расходов</t>
  </si>
  <si>
    <t>Доля бюджетных ассигнований ГРБС, осуществляемых в программном виде в общем объеме бюджетных ассигнований ГРБС в отчетном периоде</t>
  </si>
  <si>
    <t>Доля расходов на оказание муниципальных услуг (выполнение работ) , оказываемых в соответствии с муниципальными заданиями в отчетном периоде</t>
  </si>
  <si>
    <t>Доля расходов на оказание муниципальных услуг в отчетном периоде, для которых утвержены требования к качеству</t>
  </si>
  <si>
    <t>Наличие отраслевого (ведомственнного) плана повышения эффективности бюджетных расходов</t>
  </si>
  <si>
    <t>Оценка исполнения (ведомственного) плана повышения эффективности бюджетных расходов</t>
  </si>
  <si>
    <t>Соблюдение сроков предоставления ГРБС годовой отчетности</t>
  </si>
  <si>
    <t>Предоставление в составе годовой бюджетной отчетности сведений о мерах по повышению бюджетной эффективности расходов бюджетных средств</t>
  </si>
  <si>
    <t>Осуществление мероприятий внутреннего контроля</t>
  </si>
  <si>
    <t>Наличие нарушений, выявленных в ходе проведения контрольных мероприятий уполномоченными органами финансового контроля</t>
  </si>
  <si>
    <t>Недостачи и хищения денежных средств и матеиальных запасов</t>
  </si>
  <si>
    <t>Доля удовлетворенных исков в общем объеме  судебных решений в отчетном периоде за счет средств местного бюджета (в денежном выражении)</t>
  </si>
  <si>
    <t xml:space="preserve">Доля удовлетворенных исков в общем количестве  судебных решений в отчетном периоде за счет средств местного бюджета </t>
  </si>
  <si>
    <t>Р6г</t>
  </si>
  <si>
    <t>все ГРБС</t>
  </si>
  <si>
    <t>501, 506, 911</t>
  </si>
  <si>
    <t>503, 506, 911</t>
  </si>
  <si>
    <t>501, 504</t>
  </si>
  <si>
    <t>Совет депутатов закрытого административно - территориального образования города Заозерска Мурманской области</t>
  </si>
  <si>
    <t>МАКС-ГОД</t>
  </si>
  <si>
    <t>МАКС Полугодие</t>
  </si>
  <si>
    <t>- отчетный период год</t>
  </si>
  <si>
    <t xml:space="preserve">- главные администраторы и распорядители бюджетных средств, к которым показатель не применим </t>
  </si>
  <si>
    <t>Р8г</t>
  </si>
  <si>
    <t>Р9г</t>
  </si>
  <si>
    <t>501, 504, 506, 911</t>
  </si>
  <si>
    <t>Расчет максимальной оценки качества финансового менеджмента за полугодие и год</t>
  </si>
  <si>
    <t>Оценка качества финансового менеджмента, осуществляемого ГРБС муниципального образования ЗАТО город Заозерск Мурманской области за 2013 год</t>
  </si>
  <si>
    <t>за 2013 год</t>
  </si>
  <si>
    <t>503, 911</t>
  </si>
  <si>
    <t>501, 911</t>
  </si>
  <si>
    <t>503, 504, 506</t>
  </si>
  <si>
    <t>501, 506</t>
  </si>
  <si>
    <t>501, 503</t>
  </si>
  <si>
    <t>504, 506, 911</t>
  </si>
  <si>
    <t>Сводный рейтинг главных распорядителей бюджетных средств по качеству финансового менеджмента за 2013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</si>
</sst>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3" fontId="1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3" xfId="0" applyFont="1" applyFill="1" applyBorder="1"/>
    <xf numFmtId="0" fontId="1" fillId="0" borderId="1" xfId="0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/>
    <xf numFmtId="3" fontId="1" fillId="0" borderId="2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1" xfId="0" applyFont="1" applyBorder="1"/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4" fontId="4" fillId="0" borderId="9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1" xfId="0" applyFont="1" applyFill="1" applyBorder="1"/>
    <xf numFmtId="3" fontId="1" fillId="3" borderId="1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3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1" fillId="3" borderId="0" xfId="0" applyFont="1" applyFill="1" applyBorder="1"/>
    <xf numFmtId="49" fontId="1" fillId="0" borderId="0" xfId="0" applyNumberFormat="1" applyFont="1" applyBorder="1"/>
    <xf numFmtId="49" fontId="1" fillId="0" borderId="0" xfId="0" applyNumberFormat="1" applyFont="1"/>
    <xf numFmtId="3" fontId="1" fillId="4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title>
      <c:tx>
        <c:rich>
          <a:bodyPr/>
          <a:lstStyle/>
          <a:p>
            <a:pPr>
              <a:defRPr b="1" i="1">
                <a:latin typeface="Times New Roman" pitchFamily="18" charset="0"/>
                <a:cs typeface="Times New Roman" pitchFamily="18" charset="0"/>
              </a:defRPr>
            </a:pPr>
            <a:r>
              <a:rPr lang="ru-RU" b="1" i="1">
                <a:latin typeface="Times New Roman" pitchFamily="18" charset="0"/>
                <a:cs typeface="Times New Roman" pitchFamily="18" charset="0"/>
              </a:rPr>
              <a:t>Сводный</a:t>
            </a:r>
            <a:r>
              <a:rPr lang="ru-RU" b="1" i="1" baseline="0">
                <a:latin typeface="Times New Roman" pitchFamily="18" charset="0"/>
                <a:cs typeface="Times New Roman" pitchFamily="18" charset="0"/>
              </a:rPr>
              <a:t> рейтинг ГРБС ЗАТО города Заозерска по итогам оценки качества финансового менеджмента за 2013 год (средний уровень качества финансового менеджмента М</a:t>
            </a:r>
            <a:r>
              <a:rPr lang="en-US" b="1" i="1" baseline="0">
                <a:latin typeface="Times New Roman" pitchFamily="18" charset="0"/>
                <a:cs typeface="Times New Roman" pitchFamily="18" charset="0"/>
              </a:rPr>
              <a:t>R</a:t>
            </a:r>
            <a:r>
              <a:rPr lang="ru-RU" b="1" i="1" baseline="0">
                <a:latin typeface="Times New Roman" pitchFamily="18" charset="0"/>
                <a:cs typeface="Times New Roman" pitchFamily="18" charset="0"/>
              </a:rPr>
              <a:t> = 4,1)</a:t>
            </a:r>
            <a:endParaRPr lang="en-US" b="1" i="1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3052687061658252"/>
          <c:y val="2.877282189256123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Рейтинг!$C$4</c:f>
              <c:strCache>
                <c:ptCount val="1"/>
                <c:pt idx="0">
                  <c:v>Рейтинговая оценка (R)</c:v>
                </c:pt>
              </c:strCache>
            </c:strRef>
          </c:tx>
          <c:cat>
            <c:strRef>
              <c:f>Рейтинг!$B$6:$B$10</c:f>
              <c:strCache>
                <c:ptCount val="5"/>
                <c:pt idx="0">
                  <c:v>Управление экономики и финансов Администрации ЗАТО г. Заозерска*</c:v>
                </c:pt>
                <c:pt idx="1">
                  <c:v>Совет депутатов закрытого административно - территориального образования города Заозерска Мурманской области</c:v>
                </c:pt>
                <c:pt idx="2">
                  <c:v>Управление образования Администрации ЗАТО г. Заозерска*</c:v>
                </c:pt>
                <c:pt idx="3">
                  <c:v>Администрация ЗАТО города Заозерска*</c:v>
                </c:pt>
                <c:pt idx="4">
                  <c:v>Управление муниципального имущества Администрации ЗАТО города Заозерска Мурманской области</c:v>
                </c:pt>
              </c:strCache>
            </c:strRef>
          </c:cat>
          <c:val>
            <c:numRef>
              <c:f>Рейтинг!$C$6:$C$10</c:f>
              <c:numCache>
                <c:formatCode>#,##0.0</c:formatCode>
                <c:ptCount val="5"/>
                <c:pt idx="0">
                  <c:v>4.5</c:v>
                </c:pt>
                <c:pt idx="1">
                  <c:v>4.3</c:v>
                </c:pt>
                <c:pt idx="2">
                  <c:v>4</c:v>
                </c:pt>
                <c:pt idx="3">
                  <c:v>3.9</c:v>
                </c:pt>
                <c:pt idx="4">
                  <c:v>3.8</c:v>
                </c:pt>
              </c:numCache>
            </c:numRef>
          </c:val>
        </c:ser>
        <c:axId val="75892608"/>
        <c:axId val="76546432"/>
      </c:barChart>
      <c:catAx>
        <c:axId val="75892608"/>
        <c:scaling>
          <c:orientation val="minMax"/>
        </c:scaling>
        <c:axPos val="b"/>
        <c:numFmt formatCode="General" sourceLinked="1"/>
        <c:majorTickMark val="none"/>
        <c:tickLblPos val="nextTo"/>
        <c:crossAx val="76546432"/>
        <c:crosses val="autoZero"/>
        <c:auto val="1"/>
        <c:lblAlgn val="ctr"/>
        <c:lblOffset val="100"/>
      </c:catAx>
      <c:valAx>
        <c:axId val="76546432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758926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aseline="0"/>
            </a:pPr>
            <a:endParaRPr lang="ru-RU"/>
          </a:p>
        </c:txPr>
      </c:dTable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pageSetup paperSize="9" orientation="landscape" r:id="rId1"/>
  <drawing r:id="rId2"/>
</chartsheet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8CC441B-6D5E-487B-9BE8-B94D03DE196A}" type="doc">
      <dgm:prSet loTypeId="urn:microsoft.com/office/officeart/2005/8/layout/pyramid3" loCatId="pyramid" qsTypeId="urn:microsoft.com/office/officeart/2005/8/quickstyle/3d5" qsCatId="3D" csTypeId="urn:microsoft.com/office/officeart/2005/8/colors/colorful5" csCatId="colorful" phldr="1"/>
      <dgm:spPr/>
    </dgm:pt>
    <dgm:pt modelId="{C3CB1DB2-5A9E-40B3-A9AD-4AF7BFEDBCE2}">
      <dgm:prSet phldrT="[Текст]"/>
      <dgm:spPr/>
      <dgm:t>
        <a:bodyPr/>
        <a:lstStyle/>
        <a:p>
          <a:r>
            <a:rPr lang="ru-RU"/>
            <a:t>Администрация ЗАТО города Заозерска</a:t>
          </a:r>
        </a:p>
      </dgm:t>
    </dgm:pt>
    <dgm:pt modelId="{10CC19EC-FC27-414E-BA66-F4235C82FAD8}" type="parTrans" cxnId="{CD8CBA2A-2B07-42D7-BD0C-63E0B816C6AD}">
      <dgm:prSet/>
      <dgm:spPr/>
      <dgm:t>
        <a:bodyPr/>
        <a:lstStyle/>
        <a:p>
          <a:endParaRPr lang="ru-RU"/>
        </a:p>
      </dgm:t>
    </dgm:pt>
    <dgm:pt modelId="{80576C71-E793-4046-BB5F-F972009EDCDD}" type="sibTrans" cxnId="{CD8CBA2A-2B07-42D7-BD0C-63E0B816C6AD}">
      <dgm:prSet/>
      <dgm:spPr/>
      <dgm:t>
        <a:bodyPr/>
        <a:lstStyle/>
        <a:p>
          <a:endParaRPr lang="ru-RU"/>
        </a:p>
      </dgm:t>
    </dgm:pt>
    <dgm:pt modelId="{F34937DF-3438-4AD3-BF7D-94EC87CF890E}">
      <dgm:prSet phldrT="[Текст]"/>
      <dgm:spPr/>
      <dgm:t>
        <a:bodyPr/>
        <a:lstStyle/>
        <a:p>
          <a:r>
            <a:rPr lang="ru-RU"/>
            <a:t>Управление образования Администрации ЗАТО г. Заозерска</a:t>
          </a:r>
        </a:p>
      </dgm:t>
    </dgm:pt>
    <dgm:pt modelId="{ED6ADE99-BF90-4BE8-9179-979228F2F924}" type="sibTrans" cxnId="{73A8980F-DA67-4798-9A14-DD23393A23D1}">
      <dgm:prSet/>
      <dgm:spPr/>
      <dgm:t>
        <a:bodyPr/>
        <a:lstStyle/>
        <a:p>
          <a:endParaRPr lang="ru-RU"/>
        </a:p>
      </dgm:t>
    </dgm:pt>
    <dgm:pt modelId="{60E3B8A8-E568-4363-839A-750A07C183A8}" type="parTrans" cxnId="{73A8980F-DA67-4798-9A14-DD23393A23D1}">
      <dgm:prSet/>
      <dgm:spPr/>
      <dgm:t>
        <a:bodyPr/>
        <a:lstStyle/>
        <a:p>
          <a:endParaRPr lang="ru-RU"/>
        </a:p>
      </dgm:t>
    </dgm:pt>
    <dgm:pt modelId="{EE265FB9-7F0A-421D-8174-36300A51A504}">
      <dgm:prSet phldrT="[Текст]"/>
      <dgm:spPr/>
      <dgm:t>
        <a:bodyPr/>
        <a:lstStyle/>
        <a:p>
          <a:r>
            <a:rPr lang="ru-RU"/>
            <a:t>Управление муниципального имущества Администрации ЗАТО города Заозерска Мурманской области</a:t>
          </a:r>
        </a:p>
      </dgm:t>
    </dgm:pt>
    <dgm:pt modelId="{C1766F7C-EC9F-47FF-AD0F-22CEF5014A1A}" type="parTrans" cxnId="{3C99963A-F6C7-4F29-B442-1A6FAAB6FF99}">
      <dgm:prSet/>
      <dgm:spPr/>
      <dgm:t>
        <a:bodyPr/>
        <a:lstStyle/>
        <a:p>
          <a:endParaRPr lang="ru-RU"/>
        </a:p>
      </dgm:t>
    </dgm:pt>
    <dgm:pt modelId="{71AC58D9-31D9-4C84-9CE4-AC7FB0CD3E70}" type="sibTrans" cxnId="{3C99963A-F6C7-4F29-B442-1A6FAAB6FF99}">
      <dgm:prSet/>
      <dgm:spPr/>
      <dgm:t>
        <a:bodyPr/>
        <a:lstStyle/>
        <a:p>
          <a:endParaRPr lang="ru-RU"/>
        </a:p>
      </dgm:t>
    </dgm:pt>
    <dgm:pt modelId="{3D249D99-3912-4BF3-988B-A1412AE5166E}">
      <dgm:prSet phldrT="[Текст]"/>
      <dgm:spPr/>
      <dgm:t>
        <a:bodyPr/>
        <a:lstStyle/>
        <a:p>
          <a:r>
            <a:rPr lang="ru-RU"/>
            <a:t>Управление экономики и финансов Администрации ЗАТО г. Заозерска</a:t>
          </a:r>
        </a:p>
      </dgm:t>
    </dgm:pt>
    <dgm:pt modelId="{F833806B-33AE-4399-AD81-F23374664E98}" type="parTrans" cxnId="{61F7AA58-D652-4623-98AF-CA1E302E4012}">
      <dgm:prSet/>
      <dgm:spPr/>
      <dgm:t>
        <a:bodyPr/>
        <a:lstStyle/>
        <a:p>
          <a:endParaRPr lang="ru-RU"/>
        </a:p>
      </dgm:t>
    </dgm:pt>
    <dgm:pt modelId="{AC72FBFA-5226-4EFD-ACC9-C196812DF238}" type="sibTrans" cxnId="{61F7AA58-D652-4623-98AF-CA1E302E4012}">
      <dgm:prSet/>
      <dgm:spPr/>
      <dgm:t>
        <a:bodyPr/>
        <a:lstStyle/>
        <a:p>
          <a:endParaRPr lang="ru-RU"/>
        </a:p>
      </dgm:t>
    </dgm:pt>
    <dgm:pt modelId="{4F152A48-12E3-4A64-A4FD-345B6ECC3F3A}">
      <dgm:prSet phldrT="[Текст]"/>
      <dgm:spPr/>
      <dgm:t>
        <a:bodyPr/>
        <a:lstStyle/>
        <a:p>
          <a:r>
            <a:rPr lang="ru-RU"/>
            <a:t>Совет депутатов ЗАТО города Заозерска Мурманской области</a:t>
          </a:r>
        </a:p>
      </dgm:t>
    </dgm:pt>
    <dgm:pt modelId="{B4391BDE-FE6B-42F7-80A8-44CF32A2F473}" type="parTrans" cxnId="{2BBF5D74-AB77-4334-893E-B89FA858E20C}">
      <dgm:prSet/>
      <dgm:spPr/>
      <dgm:t>
        <a:bodyPr/>
        <a:lstStyle/>
        <a:p>
          <a:endParaRPr lang="ru-RU"/>
        </a:p>
      </dgm:t>
    </dgm:pt>
    <dgm:pt modelId="{8AF35841-634F-4EF2-B2E0-3E19EF242AF4}" type="sibTrans" cxnId="{2BBF5D74-AB77-4334-893E-B89FA858E20C}">
      <dgm:prSet/>
      <dgm:spPr/>
      <dgm:t>
        <a:bodyPr/>
        <a:lstStyle/>
        <a:p>
          <a:endParaRPr lang="ru-RU"/>
        </a:p>
      </dgm:t>
    </dgm:pt>
    <dgm:pt modelId="{5C170E8A-BD76-4E20-8AF8-3DBDBE70C61D}" type="pres">
      <dgm:prSet presAssocID="{18CC441B-6D5E-487B-9BE8-B94D03DE196A}" presName="Name0" presStyleCnt="0">
        <dgm:presLayoutVars>
          <dgm:dir val="rev"/>
          <dgm:animLvl val="lvl"/>
          <dgm:resizeHandles val="exact"/>
        </dgm:presLayoutVars>
      </dgm:prSet>
      <dgm:spPr/>
    </dgm:pt>
    <dgm:pt modelId="{09C991F0-0477-4B03-9ECD-B380813CD97E}" type="pres">
      <dgm:prSet presAssocID="{3D249D99-3912-4BF3-988B-A1412AE5166E}" presName="Name8" presStyleCnt="0"/>
      <dgm:spPr/>
    </dgm:pt>
    <dgm:pt modelId="{2CB2F74E-C1A7-41AE-93B3-20766074C1FC}" type="pres">
      <dgm:prSet presAssocID="{3D249D99-3912-4BF3-988B-A1412AE5166E}" presName="level" presStyleLbl="node1" presStyleIdx="0" presStyleCnt="5" custLinFactNeighborY="8703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D3666D59-C210-4A43-886F-70C325AD5FDC}" type="pres">
      <dgm:prSet presAssocID="{3D249D99-3912-4BF3-988B-A1412AE5166E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DEC64BAD-3B80-4B69-9B4D-5B4A21705148}" type="pres">
      <dgm:prSet presAssocID="{4F152A48-12E3-4A64-A4FD-345B6ECC3F3A}" presName="Name8" presStyleCnt="0"/>
      <dgm:spPr/>
    </dgm:pt>
    <dgm:pt modelId="{ABA55D2C-66EF-4DEB-B0B0-135BDA87B164}" type="pres">
      <dgm:prSet presAssocID="{4F152A48-12E3-4A64-A4FD-345B6ECC3F3A}" presName="level" presStyleLbl="node1" presStyleIdx="1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EDC24AB6-8290-409D-BFDE-D143D0F0882C}" type="pres">
      <dgm:prSet presAssocID="{4F152A48-12E3-4A64-A4FD-345B6ECC3F3A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E4939DA2-73A6-45B3-9DE9-86D4F2774A47}" type="pres">
      <dgm:prSet presAssocID="{F34937DF-3438-4AD3-BF7D-94EC87CF890E}" presName="Name8" presStyleCnt="0"/>
      <dgm:spPr/>
    </dgm:pt>
    <dgm:pt modelId="{440B2B6A-8402-4847-A6BC-753606BC3064}" type="pres">
      <dgm:prSet presAssocID="{F34937DF-3438-4AD3-BF7D-94EC87CF890E}" presName="level" presStyleLbl="node1" presStyleIdx="2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AACCF29D-341C-4155-AD4B-4F3C2A9C6486}" type="pres">
      <dgm:prSet presAssocID="{F34937DF-3438-4AD3-BF7D-94EC87CF890E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12BBAE12-44FA-4AD7-9970-CE2918F9F1ED}" type="pres">
      <dgm:prSet presAssocID="{C3CB1DB2-5A9E-40B3-A9AD-4AF7BFEDBCE2}" presName="Name8" presStyleCnt="0"/>
      <dgm:spPr/>
    </dgm:pt>
    <dgm:pt modelId="{5767D680-0EF7-4A4A-AD40-02B0941752C5}" type="pres">
      <dgm:prSet presAssocID="{C3CB1DB2-5A9E-40B3-A9AD-4AF7BFEDBCE2}" presName="level" presStyleLbl="node1" presStyleIdx="3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1AC87E05-2750-4202-814A-8F81E1B8C70C}" type="pres">
      <dgm:prSet presAssocID="{C3CB1DB2-5A9E-40B3-A9AD-4AF7BFEDBCE2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7BB419DD-99B0-41F7-9950-71BDE0E3DA5E}" type="pres">
      <dgm:prSet presAssocID="{EE265FB9-7F0A-421D-8174-36300A51A504}" presName="Name8" presStyleCnt="0"/>
      <dgm:spPr/>
    </dgm:pt>
    <dgm:pt modelId="{D6928718-90DB-468E-93AB-E7FB4896C123}" type="pres">
      <dgm:prSet presAssocID="{EE265FB9-7F0A-421D-8174-36300A51A504}" presName="level" presStyleLbl="node1" presStyleIdx="4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F5C5754C-C75D-485C-A97E-A39BA39A36B5}" type="pres">
      <dgm:prSet presAssocID="{EE265FB9-7F0A-421D-8174-36300A51A504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</dgm:ptLst>
  <dgm:cxnLst>
    <dgm:cxn modelId="{90B0D32E-4D44-498D-BCF7-A48CA057EC49}" type="presOf" srcId="{EE265FB9-7F0A-421D-8174-36300A51A504}" destId="{D6928718-90DB-468E-93AB-E7FB4896C123}" srcOrd="0" destOrd="0" presId="urn:microsoft.com/office/officeart/2005/8/layout/pyramid3"/>
    <dgm:cxn modelId="{73A8980F-DA67-4798-9A14-DD23393A23D1}" srcId="{18CC441B-6D5E-487B-9BE8-B94D03DE196A}" destId="{F34937DF-3438-4AD3-BF7D-94EC87CF890E}" srcOrd="2" destOrd="0" parTransId="{60E3B8A8-E568-4363-839A-750A07C183A8}" sibTransId="{ED6ADE99-BF90-4BE8-9179-979228F2F924}"/>
    <dgm:cxn modelId="{DEA06A61-A6FC-4C8F-9F7A-31A547CA8379}" type="presOf" srcId="{C3CB1DB2-5A9E-40B3-A9AD-4AF7BFEDBCE2}" destId="{5767D680-0EF7-4A4A-AD40-02B0941752C5}" srcOrd="0" destOrd="0" presId="urn:microsoft.com/office/officeart/2005/8/layout/pyramid3"/>
    <dgm:cxn modelId="{DD25A443-115B-4ABD-85EE-FC65359E2278}" type="presOf" srcId="{4F152A48-12E3-4A64-A4FD-345B6ECC3F3A}" destId="{EDC24AB6-8290-409D-BFDE-D143D0F0882C}" srcOrd="1" destOrd="0" presId="urn:microsoft.com/office/officeart/2005/8/layout/pyramid3"/>
    <dgm:cxn modelId="{C6A4DBDF-E026-4BC4-98C4-1B6C8888E33C}" type="presOf" srcId="{EE265FB9-7F0A-421D-8174-36300A51A504}" destId="{F5C5754C-C75D-485C-A97E-A39BA39A36B5}" srcOrd="1" destOrd="0" presId="urn:microsoft.com/office/officeart/2005/8/layout/pyramid3"/>
    <dgm:cxn modelId="{2BBF5D74-AB77-4334-893E-B89FA858E20C}" srcId="{18CC441B-6D5E-487B-9BE8-B94D03DE196A}" destId="{4F152A48-12E3-4A64-A4FD-345B6ECC3F3A}" srcOrd="1" destOrd="0" parTransId="{B4391BDE-FE6B-42F7-80A8-44CF32A2F473}" sibTransId="{8AF35841-634F-4EF2-B2E0-3E19EF242AF4}"/>
    <dgm:cxn modelId="{CD00C2F3-65AA-451E-9385-B8B6962234F1}" type="presOf" srcId="{4F152A48-12E3-4A64-A4FD-345B6ECC3F3A}" destId="{ABA55D2C-66EF-4DEB-B0B0-135BDA87B164}" srcOrd="0" destOrd="0" presId="urn:microsoft.com/office/officeart/2005/8/layout/pyramid3"/>
    <dgm:cxn modelId="{D2748809-E76E-4D4D-AB96-B7E89CC0ABEE}" type="presOf" srcId="{18CC441B-6D5E-487B-9BE8-B94D03DE196A}" destId="{5C170E8A-BD76-4E20-8AF8-3DBDBE70C61D}" srcOrd="0" destOrd="0" presId="urn:microsoft.com/office/officeart/2005/8/layout/pyramid3"/>
    <dgm:cxn modelId="{5FC21010-2AD7-455B-8479-6299591CF5ED}" type="presOf" srcId="{3D249D99-3912-4BF3-988B-A1412AE5166E}" destId="{D3666D59-C210-4A43-886F-70C325AD5FDC}" srcOrd="1" destOrd="0" presId="urn:microsoft.com/office/officeart/2005/8/layout/pyramid3"/>
    <dgm:cxn modelId="{407503B7-6742-4832-94E7-0341595132A8}" type="presOf" srcId="{3D249D99-3912-4BF3-988B-A1412AE5166E}" destId="{2CB2F74E-C1A7-41AE-93B3-20766074C1FC}" srcOrd="0" destOrd="0" presId="urn:microsoft.com/office/officeart/2005/8/layout/pyramid3"/>
    <dgm:cxn modelId="{3C99963A-F6C7-4F29-B442-1A6FAAB6FF99}" srcId="{18CC441B-6D5E-487B-9BE8-B94D03DE196A}" destId="{EE265FB9-7F0A-421D-8174-36300A51A504}" srcOrd="4" destOrd="0" parTransId="{C1766F7C-EC9F-47FF-AD0F-22CEF5014A1A}" sibTransId="{71AC58D9-31D9-4C84-9CE4-AC7FB0CD3E70}"/>
    <dgm:cxn modelId="{A46EB506-F321-46FD-B542-7392F0FB4C4F}" type="presOf" srcId="{C3CB1DB2-5A9E-40B3-A9AD-4AF7BFEDBCE2}" destId="{1AC87E05-2750-4202-814A-8F81E1B8C70C}" srcOrd="1" destOrd="0" presId="urn:microsoft.com/office/officeart/2005/8/layout/pyramid3"/>
    <dgm:cxn modelId="{89532A13-E682-4205-9B20-72D921CB369E}" type="presOf" srcId="{F34937DF-3438-4AD3-BF7D-94EC87CF890E}" destId="{AACCF29D-341C-4155-AD4B-4F3C2A9C6486}" srcOrd="1" destOrd="0" presId="urn:microsoft.com/office/officeart/2005/8/layout/pyramid3"/>
    <dgm:cxn modelId="{80C6F131-A43D-480F-9C0F-A986B19B55D5}" type="presOf" srcId="{F34937DF-3438-4AD3-BF7D-94EC87CF890E}" destId="{440B2B6A-8402-4847-A6BC-753606BC3064}" srcOrd="0" destOrd="0" presId="urn:microsoft.com/office/officeart/2005/8/layout/pyramid3"/>
    <dgm:cxn modelId="{CD8CBA2A-2B07-42D7-BD0C-63E0B816C6AD}" srcId="{18CC441B-6D5E-487B-9BE8-B94D03DE196A}" destId="{C3CB1DB2-5A9E-40B3-A9AD-4AF7BFEDBCE2}" srcOrd="3" destOrd="0" parTransId="{10CC19EC-FC27-414E-BA66-F4235C82FAD8}" sibTransId="{80576C71-E793-4046-BB5F-F972009EDCDD}"/>
    <dgm:cxn modelId="{61F7AA58-D652-4623-98AF-CA1E302E4012}" srcId="{18CC441B-6D5E-487B-9BE8-B94D03DE196A}" destId="{3D249D99-3912-4BF3-988B-A1412AE5166E}" srcOrd="0" destOrd="0" parTransId="{F833806B-33AE-4399-AD81-F23374664E98}" sibTransId="{AC72FBFA-5226-4EFD-ACC9-C196812DF238}"/>
    <dgm:cxn modelId="{FB647D71-D289-4D2A-B046-71B22CAE03C6}" type="presParOf" srcId="{5C170E8A-BD76-4E20-8AF8-3DBDBE70C61D}" destId="{09C991F0-0477-4B03-9ECD-B380813CD97E}" srcOrd="0" destOrd="0" presId="urn:microsoft.com/office/officeart/2005/8/layout/pyramid3"/>
    <dgm:cxn modelId="{4167AB56-DAB6-4199-8E5D-FA20F4B9489E}" type="presParOf" srcId="{09C991F0-0477-4B03-9ECD-B380813CD97E}" destId="{2CB2F74E-C1A7-41AE-93B3-20766074C1FC}" srcOrd="0" destOrd="0" presId="urn:microsoft.com/office/officeart/2005/8/layout/pyramid3"/>
    <dgm:cxn modelId="{84023313-3D5B-4B16-90DB-605C31278722}" type="presParOf" srcId="{09C991F0-0477-4B03-9ECD-B380813CD97E}" destId="{D3666D59-C210-4A43-886F-70C325AD5FDC}" srcOrd="1" destOrd="0" presId="urn:microsoft.com/office/officeart/2005/8/layout/pyramid3"/>
    <dgm:cxn modelId="{EA0D2A93-30A0-42EB-B85D-1280D15F3AA3}" type="presParOf" srcId="{5C170E8A-BD76-4E20-8AF8-3DBDBE70C61D}" destId="{DEC64BAD-3B80-4B69-9B4D-5B4A21705148}" srcOrd="1" destOrd="0" presId="urn:microsoft.com/office/officeart/2005/8/layout/pyramid3"/>
    <dgm:cxn modelId="{45D04036-68C0-4AA1-BD08-663DA8C7AB1D}" type="presParOf" srcId="{DEC64BAD-3B80-4B69-9B4D-5B4A21705148}" destId="{ABA55D2C-66EF-4DEB-B0B0-135BDA87B164}" srcOrd="0" destOrd="0" presId="urn:microsoft.com/office/officeart/2005/8/layout/pyramid3"/>
    <dgm:cxn modelId="{C854BDE1-76BA-49E0-8866-13B0A3DF321D}" type="presParOf" srcId="{DEC64BAD-3B80-4B69-9B4D-5B4A21705148}" destId="{EDC24AB6-8290-409D-BFDE-D143D0F0882C}" srcOrd="1" destOrd="0" presId="urn:microsoft.com/office/officeart/2005/8/layout/pyramid3"/>
    <dgm:cxn modelId="{86DEBFC8-62E8-4886-B509-C523DBABB6A9}" type="presParOf" srcId="{5C170E8A-BD76-4E20-8AF8-3DBDBE70C61D}" destId="{E4939DA2-73A6-45B3-9DE9-86D4F2774A47}" srcOrd="2" destOrd="0" presId="urn:microsoft.com/office/officeart/2005/8/layout/pyramid3"/>
    <dgm:cxn modelId="{E140785B-AE82-4EC6-A08C-61E479DC295D}" type="presParOf" srcId="{E4939DA2-73A6-45B3-9DE9-86D4F2774A47}" destId="{440B2B6A-8402-4847-A6BC-753606BC3064}" srcOrd="0" destOrd="0" presId="urn:microsoft.com/office/officeart/2005/8/layout/pyramid3"/>
    <dgm:cxn modelId="{9B7613C8-6D50-4F7B-9787-6212CC96F981}" type="presParOf" srcId="{E4939DA2-73A6-45B3-9DE9-86D4F2774A47}" destId="{AACCF29D-341C-4155-AD4B-4F3C2A9C6486}" srcOrd="1" destOrd="0" presId="urn:microsoft.com/office/officeart/2005/8/layout/pyramid3"/>
    <dgm:cxn modelId="{2A21372E-9AC0-439F-ADAE-8D07DE39B737}" type="presParOf" srcId="{5C170E8A-BD76-4E20-8AF8-3DBDBE70C61D}" destId="{12BBAE12-44FA-4AD7-9970-CE2918F9F1ED}" srcOrd="3" destOrd="0" presId="urn:microsoft.com/office/officeart/2005/8/layout/pyramid3"/>
    <dgm:cxn modelId="{6CADBC6D-B7C5-44CE-8593-768C2955DBB0}" type="presParOf" srcId="{12BBAE12-44FA-4AD7-9970-CE2918F9F1ED}" destId="{5767D680-0EF7-4A4A-AD40-02B0941752C5}" srcOrd="0" destOrd="0" presId="urn:microsoft.com/office/officeart/2005/8/layout/pyramid3"/>
    <dgm:cxn modelId="{5D664CD3-0BFE-4DC7-B363-B48DD764E8C2}" type="presParOf" srcId="{12BBAE12-44FA-4AD7-9970-CE2918F9F1ED}" destId="{1AC87E05-2750-4202-814A-8F81E1B8C70C}" srcOrd="1" destOrd="0" presId="urn:microsoft.com/office/officeart/2005/8/layout/pyramid3"/>
    <dgm:cxn modelId="{AE6CF93A-CFA1-4280-B26D-E931D0253770}" type="presParOf" srcId="{5C170E8A-BD76-4E20-8AF8-3DBDBE70C61D}" destId="{7BB419DD-99B0-41F7-9950-71BDE0E3DA5E}" srcOrd="4" destOrd="0" presId="urn:microsoft.com/office/officeart/2005/8/layout/pyramid3"/>
    <dgm:cxn modelId="{D1CDF2EF-CCD9-4063-AF31-361912AEA4EB}" type="presParOf" srcId="{7BB419DD-99B0-41F7-9950-71BDE0E3DA5E}" destId="{D6928718-90DB-468E-93AB-E7FB4896C123}" srcOrd="0" destOrd="0" presId="urn:microsoft.com/office/officeart/2005/8/layout/pyramid3"/>
    <dgm:cxn modelId="{30D93696-E132-4399-8520-BF6DDB31DD9D}" type="presParOf" srcId="{7BB419DD-99B0-41F7-9950-71BDE0E3DA5E}" destId="{F5C5754C-C75D-485C-A97E-A39BA39A36B5}" srcOrd="1" destOrd="0" presId="urn:microsoft.com/office/officeart/2005/8/layout/pyramid3"/>
  </dgm:cxnLst>
  <dgm:bg/>
  <dgm:whole/>
  <dgm:extLst>
    <a:ext uri="http://schemas.microsoft.com/office/drawing/2008/diagram"/>
  </dgm:extLst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yramid3">
  <dgm:title val=""/>
  <dgm:desc val=""/>
  <dgm:catLst>
    <dgm:cat type="pyramid" pri="2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pyra">
          <dgm:param type="linDir" val="fromT"/>
          <dgm:param type="txDir" val="fromT"/>
          <dgm:param type="pyraAcctPos" val="aft"/>
          <dgm:param type="pyraAcctTxMar" val="step"/>
          <dgm:param type="pyraAcctBkgdNode" val="acctBkgd"/>
          <dgm:param type="pyraAcctTxNode" val="acctTx"/>
          <dgm:param type="pyraLvlNode" val="level"/>
        </dgm:alg>
      </dgm:if>
      <dgm:else name="Name3">
        <dgm:alg type="pyra">
          <dgm:param type="linDir" val="fromT"/>
          <dgm:param type="txDir" val="fromT"/>
          <dgm:param type="pyraAcctPos" val="bef"/>
          <dgm:param type="pyraAcctTxMar" val="step"/>
          <dgm:param type="pyraAcctBkgdNode" val="acctBkgd"/>
          <dgm:param type="pyraAcctTxNode" val="acctTx"/>
          <dgm:param type="pyraLvlNode" val="level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ptType="all node" func="maxDepth" op="gte" val="2">
        <dgm:constrLst>
          <dgm:constr type="primFontSz" for="des" forName="levelTx" op="equ"/>
          <dgm:constr type="secFontSz" for="des" forName="acctTx" op="equ"/>
          <dgm:constr type="pyraAcctRatio" val="0.32"/>
        </dgm:constrLst>
      </dgm:if>
      <dgm:else name="Name6">
        <dgm:constrLst>
          <dgm:constr type="primFontSz" for="des" forName="levelTx" op="equ"/>
          <dgm:constr type="secFontSz" for="des" forName="acctTx" op="equ"/>
          <dgm:constr type="pyraAcctRatio"/>
        </dgm:constrLst>
      </dgm:else>
    </dgm:choose>
    <dgm:ruleLst/>
    <dgm:forEach name="Name7" axis="ch" ptType="node">
      <dgm:layoutNode name="Name8">
        <dgm:alg type="composite">
          <dgm:param type="horzAlign" val="none"/>
        </dgm:alg>
        <dgm:shape xmlns:r="http://schemas.openxmlformats.org/officeDocument/2006/relationships" r:blip="">
          <dgm:adjLst/>
        </dgm:shape>
        <dgm:presOf/>
        <dgm:choose name="Name9">
          <dgm:if name="Name10" axis="self" ptType="node" func="revPos" op="equ" val="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/>
              <dgm:constr type="h" for="ch" forName="levelTx" refType="h" refFor="ch" refForName="level"/>
            </dgm:constrLst>
          </dgm:if>
          <dgm:else name="Name1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 fact="0.65"/>
              <dgm:constr type="h" for="ch" forName="levelTx" refType="h" refFor="ch" refForName="level"/>
            </dgm:constrLst>
          </dgm:else>
        </dgm:choose>
        <dgm:ruleLst/>
        <dgm:choose name="Name12">
          <dgm:if name="Name13" axis="ch" ptType="node" func="cnt" op="gte" val="1">
            <dgm:layoutNode name="acctBkgd" styleLbl="alignAcc1">
              <dgm:alg type="sp"/>
              <dgm:shape xmlns:r="http://schemas.openxmlformats.org/officeDocument/2006/relationships" type="nonIsoscelesTrapezoid" r:blip="">
                <dgm:adjLst/>
              </dgm:shape>
              <dgm:presOf axis="des" ptType="node"/>
              <dgm:constrLst/>
              <dgm:ruleLst/>
            </dgm:layoutNode>
            <dgm:layoutNode name="acctTx" styleLbl="alignAcc1">
              <dgm:varLst>
                <dgm:bulletEnabled val="1"/>
              </dgm:varLst>
              <dgm:alg type="tx">
                <dgm:param type="stBulletLvl" val="1"/>
                <dgm:param type="txAnchorVertCh" val="t"/>
              </dgm:alg>
              <dgm:shape xmlns:r="http://schemas.openxmlformats.org/officeDocument/2006/relationships" type="nonIsoscelesTrapezoid" r:blip="" hideGeom="1">
                <dgm:adjLst/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3"/>
                <dgm:constr type="bMarg" refType="secFontSz" fact="0.3"/>
                <dgm:constr type="lMarg" refType="secFontSz" fact="0.3"/>
                <dgm:constr type="rMarg" refType="secFontSz" fact="0.3"/>
              </dgm:constrLst>
              <dgm:ruleLst>
                <dgm:rule type="secFontSz" val="5" fact="NaN" max="NaN"/>
              </dgm:ruleLst>
            </dgm:layoutNode>
          </dgm:if>
          <dgm:else name="Name14"/>
        </dgm:choose>
        <dgm:layoutNode name="level">
          <dgm:varLst>
            <dgm:chMax val="1"/>
            <dgm:bulletEnabled val="1"/>
          </dgm:varLst>
          <dgm:alg type="sp"/>
          <dgm:shape xmlns:r="http://schemas.openxmlformats.org/officeDocument/2006/relationships" type="trapezoid" r:blip="">
            <dgm:adjLst/>
          </dgm:shape>
          <dgm:presOf axis="self"/>
          <dgm:constrLst>
            <dgm:constr type="h" val="500"/>
            <dgm:constr type="w" val="1"/>
          </dgm:constrLst>
          <dgm:ruleLst/>
        </dgm:layoutNode>
        <dgm:layoutNode name="levelTx" styleLbl="revTx">
          <dgm:varLst>
            <dgm:chMax val="1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5">
  <dgm:title val=""/>
  <dgm:desc val=""/>
  <dgm:catLst>
    <dgm:cat type="3D" pri="11500"/>
  </dgm:catLst>
  <dgm:scene3d>
    <a:camera prst="isometricOffAxis2Left" zoom="95000"/>
    <a:lightRig rig="flat" dir="t"/>
  </dgm:scene3d>
  <dgm:styleLbl name="node0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 z="5715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 z="-381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 z="-52400" extrusionH="1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 z="5715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 z="-38100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 z="52400"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 z="52400"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 z="60000" prstMaterial="flat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 z="60000" prstMaterial="flat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 z="-600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 z="-600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 extrusionH="3810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 z="-4005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 z="57150" extrusionH="12700" prstMaterial="flat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 extrusionH="12700" prstMaterial="flat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 z="-6350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 z="57150" extrusionH="63500" contourW="12700" prstMaterial="matte">
      <a:contourClr>
        <a:schemeClr val="dk1">
          <a:tint val="2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 z="-4005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 z="57150" extrusionH="635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 z="-400500" extrusionH="63500" contourW="12700" prstMaterial="matte">
      <a:contourClr>
        <a:schemeClr val="lt1">
          <a:tint val="5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 extrusionH="381000" contourW="381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4005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 z="57150" extrusionH="63500" contourW="12700" prstMaterial="matte">
      <a:contourClr>
        <a:schemeClr val="lt1">
          <a:tint val="50000"/>
        </a:schemeClr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0.17725</cdr:x>
      <cdr:y>0.26298</cdr:y>
    </cdr:from>
    <cdr:to>
      <cdr:x>0.27552</cdr:x>
      <cdr:y>0.41194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49236" y="1587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0.05662</cdr:x>
      <cdr:y>0.10309</cdr:y>
    </cdr:from>
    <cdr:to>
      <cdr:x>0.15515</cdr:x>
      <cdr:y>0.25405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29167" y="61736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5</xdr:row>
      <xdr:rowOff>66675</xdr:rowOff>
    </xdr:from>
    <xdr:to>
      <xdr:col>18</xdr:col>
      <xdr:colOff>552449</xdr:colOff>
      <xdr:row>42</xdr:row>
      <xdr:rowOff>95250</xdr:rowOff>
    </xdr:to>
    <xdr:graphicFrame macro="">
      <xdr:nvGraphicFramePr>
        <xdr:cNvPr id="2" name="Схема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14</xdr:col>
      <xdr:colOff>600075</xdr:colOff>
      <xdr:row>11</xdr:row>
      <xdr:rowOff>57150</xdr:rowOff>
    </xdr:from>
    <xdr:to>
      <xdr:col>16</xdr:col>
      <xdr:colOff>295275</xdr:colOff>
      <xdr:row>17</xdr:row>
      <xdr:rowOff>0</xdr:rowOff>
    </xdr:to>
    <xdr:sp macro="" textlink="">
      <xdr:nvSpPr>
        <xdr:cNvPr id="3" name="Улыбающееся лицо 2"/>
        <xdr:cNvSpPr/>
      </xdr:nvSpPr>
      <xdr:spPr>
        <a:xfrm>
          <a:off x="9134475" y="1838325"/>
          <a:ext cx="914400" cy="914400"/>
        </a:xfrm>
        <a:prstGeom prst="smileyFace">
          <a:avLst/>
        </a:prstGeom>
        <a:solidFill>
          <a:srgbClr val="FF99FF"/>
        </a:solidFill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workbookViewId="0">
      <selection sqref="A1:AA1"/>
    </sheetView>
  </sheetViews>
  <sheetFormatPr defaultRowHeight="15"/>
  <cols>
    <col min="1" max="1" width="10.7109375" style="2" customWidth="1"/>
    <col min="2" max="2" width="24.5703125" style="2" customWidth="1"/>
    <col min="3" max="3" width="6.42578125" style="2" customWidth="1"/>
    <col min="4" max="4" width="8.5703125" style="2" bestFit="1" customWidth="1"/>
    <col min="5" max="5" width="7.42578125" style="2" customWidth="1"/>
    <col min="6" max="7" width="7.140625" style="2" customWidth="1"/>
    <col min="8" max="8" width="7.28515625" style="2" customWidth="1"/>
    <col min="9" max="11" width="7.140625" style="2" customWidth="1"/>
    <col min="12" max="12" width="7.85546875" style="2" customWidth="1"/>
    <col min="13" max="13" width="7.7109375" style="2" customWidth="1"/>
    <col min="14" max="14" width="8.140625" style="21" customWidth="1"/>
    <col min="15" max="15" width="8.140625" style="2" customWidth="1"/>
    <col min="16" max="16" width="7.5703125" style="2" customWidth="1"/>
    <col min="17" max="20" width="12" style="2" customWidth="1"/>
    <col min="21" max="21" width="12.85546875" style="2" customWidth="1"/>
    <col min="22" max="23" width="12.5703125" style="2" customWidth="1"/>
    <col min="24" max="24" width="16.42578125" style="2" customWidth="1"/>
    <col min="25" max="25" width="14.5703125" style="2" customWidth="1"/>
    <col min="26" max="26" width="15.28515625" style="2" customWidth="1"/>
    <col min="27" max="27" width="18.7109375" style="2" customWidth="1"/>
    <col min="28" max="16384" width="9.140625" style="2"/>
  </cols>
  <sheetData>
    <row r="1" spans="1:27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3" spans="1:27" ht="15.75" thickBot="1"/>
    <row r="4" spans="1:27" ht="84.75" customHeight="1">
      <c r="A4" s="92" t="s">
        <v>0</v>
      </c>
      <c r="B4" s="93"/>
      <c r="C4" s="100" t="s">
        <v>35</v>
      </c>
      <c r="D4" s="101"/>
      <c r="E4" s="101"/>
      <c r="F4" s="101"/>
      <c r="G4" s="101"/>
      <c r="H4" s="101"/>
      <c r="I4" s="101"/>
      <c r="J4" s="101"/>
      <c r="K4" s="102"/>
      <c r="L4" s="94" t="s">
        <v>39</v>
      </c>
      <c r="M4" s="95"/>
      <c r="N4" s="95"/>
      <c r="O4" s="96"/>
      <c r="P4" s="97"/>
      <c r="Q4" s="100" t="s">
        <v>40</v>
      </c>
      <c r="R4" s="101"/>
      <c r="S4" s="101"/>
      <c r="T4" s="101"/>
      <c r="U4" s="102"/>
      <c r="V4" s="100" t="s">
        <v>41</v>
      </c>
      <c r="W4" s="102"/>
      <c r="X4" s="98" t="s">
        <v>22</v>
      </c>
      <c r="Y4" s="95" t="s">
        <v>21</v>
      </c>
      <c r="Z4" s="95" t="s">
        <v>12</v>
      </c>
      <c r="AA4" s="86" t="s">
        <v>13</v>
      </c>
    </row>
    <row r="5" spans="1:27" ht="45">
      <c r="A5" s="1" t="s">
        <v>1</v>
      </c>
      <c r="B5" s="4" t="s">
        <v>29</v>
      </c>
      <c r="C5" s="25" t="s">
        <v>2</v>
      </c>
      <c r="D5" s="26" t="s">
        <v>3</v>
      </c>
      <c r="E5" s="26" t="s">
        <v>4</v>
      </c>
      <c r="F5" s="28" t="s">
        <v>5</v>
      </c>
      <c r="G5" s="60" t="s">
        <v>45</v>
      </c>
      <c r="H5" s="61" t="s">
        <v>44</v>
      </c>
      <c r="I5" s="26" t="s">
        <v>6</v>
      </c>
      <c r="J5" s="30" t="s">
        <v>7</v>
      </c>
      <c r="K5" s="31" t="s">
        <v>8</v>
      </c>
      <c r="L5" s="25" t="s">
        <v>9</v>
      </c>
      <c r="M5" s="26" t="s">
        <v>36</v>
      </c>
      <c r="N5" s="26" t="s">
        <v>37</v>
      </c>
      <c r="O5" s="26" t="s">
        <v>10</v>
      </c>
      <c r="P5" s="31" t="s">
        <v>38</v>
      </c>
      <c r="Q5" s="64" t="s">
        <v>46</v>
      </c>
      <c r="R5" s="60" t="s">
        <v>47</v>
      </c>
      <c r="S5" s="60" t="s">
        <v>48</v>
      </c>
      <c r="T5" s="60" t="s">
        <v>49</v>
      </c>
      <c r="U5" s="65" t="s">
        <v>50</v>
      </c>
      <c r="V5" s="25" t="s">
        <v>42</v>
      </c>
      <c r="W5" s="31" t="s">
        <v>43</v>
      </c>
      <c r="X5" s="99"/>
      <c r="Y5" s="92"/>
      <c r="Z5" s="92"/>
      <c r="AA5" s="87"/>
    </row>
    <row r="6" spans="1:27" s="7" customFormat="1" ht="54" customHeight="1">
      <c r="A6" s="3">
        <v>501</v>
      </c>
      <c r="B6" s="4" t="s">
        <v>32</v>
      </c>
      <c r="C6" s="12">
        <v>3</v>
      </c>
      <c r="D6" s="78">
        <v>0</v>
      </c>
      <c r="E6" s="6">
        <v>5</v>
      </c>
      <c r="F6" s="10">
        <v>5</v>
      </c>
      <c r="G6" s="62">
        <v>5</v>
      </c>
      <c r="H6" s="63">
        <v>0</v>
      </c>
      <c r="I6" s="40">
        <v>3</v>
      </c>
      <c r="J6" s="40">
        <v>5</v>
      </c>
      <c r="K6" s="41">
        <v>5</v>
      </c>
      <c r="L6" s="79">
        <v>0</v>
      </c>
      <c r="M6" s="29">
        <v>5</v>
      </c>
      <c r="N6" s="29">
        <v>5</v>
      </c>
      <c r="O6" s="29">
        <v>5</v>
      </c>
      <c r="P6" s="15">
        <v>0</v>
      </c>
      <c r="Q6" s="66">
        <v>5</v>
      </c>
      <c r="R6" s="67">
        <v>5</v>
      </c>
      <c r="S6" s="67">
        <v>5</v>
      </c>
      <c r="T6" s="67">
        <v>5</v>
      </c>
      <c r="U6" s="68">
        <v>5</v>
      </c>
      <c r="V6" s="35">
        <v>5</v>
      </c>
      <c r="W6" s="15">
        <v>5</v>
      </c>
      <c r="X6" s="33">
        <v>91</v>
      </c>
      <c r="Y6" s="10">
        <f>SUM(C6:W6)</f>
        <v>81</v>
      </c>
      <c r="Z6" s="5">
        <f>Y6/X6</f>
        <v>0.89010989010989006</v>
      </c>
      <c r="AA6" s="27">
        <f>ROUND(Z6*5,1)</f>
        <v>4.5</v>
      </c>
    </row>
    <row r="7" spans="1:27" ht="42.75" customHeight="1">
      <c r="A7" s="3">
        <v>503</v>
      </c>
      <c r="B7" s="4" t="s">
        <v>33</v>
      </c>
      <c r="C7" s="12">
        <v>0</v>
      </c>
      <c r="D7" s="1">
        <v>5</v>
      </c>
      <c r="E7" s="6">
        <v>5</v>
      </c>
      <c r="F7" s="10">
        <v>5</v>
      </c>
      <c r="G7" s="62">
        <v>5</v>
      </c>
      <c r="H7" s="63">
        <v>3</v>
      </c>
      <c r="I7" s="40">
        <v>3</v>
      </c>
      <c r="J7" s="40">
        <v>4</v>
      </c>
      <c r="K7" s="41">
        <v>0</v>
      </c>
      <c r="L7" s="39">
        <v>1</v>
      </c>
      <c r="M7" s="84">
        <v>0</v>
      </c>
      <c r="N7" s="84">
        <v>0</v>
      </c>
      <c r="O7" s="29">
        <v>5</v>
      </c>
      <c r="P7" s="15">
        <v>0</v>
      </c>
      <c r="Q7" s="66">
        <v>5</v>
      </c>
      <c r="R7" s="67">
        <v>5</v>
      </c>
      <c r="S7" s="67">
        <v>5</v>
      </c>
      <c r="T7" s="67">
        <v>5</v>
      </c>
      <c r="U7" s="68">
        <v>5</v>
      </c>
      <c r="V7" s="35">
        <v>5</v>
      </c>
      <c r="W7" s="15">
        <v>5</v>
      </c>
      <c r="X7" s="34">
        <v>91</v>
      </c>
      <c r="Y7" s="10">
        <f>SUM(C7:W7)</f>
        <v>71</v>
      </c>
      <c r="Z7" s="5">
        <f>Y7/X7</f>
        <v>0.78021978021978022</v>
      </c>
      <c r="AA7" s="27">
        <f t="shared" ref="AA7:AA10" si="0">ROUND(Z7*5,1)</f>
        <v>3.9</v>
      </c>
    </row>
    <row r="8" spans="1:27" ht="52.5" customHeight="1">
      <c r="A8" s="3">
        <v>504</v>
      </c>
      <c r="B8" s="4" t="s">
        <v>34</v>
      </c>
      <c r="C8" s="12">
        <v>3</v>
      </c>
      <c r="D8" s="1">
        <v>4</v>
      </c>
      <c r="E8" s="6">
        <v>5</v>
      </c>
      <c r="F8" s="10">
        <v>5</v>
      </c>
      <c r="G8" s="62">
        <v>5</v>
      </c>
      <c r="H8" s="63">
        <v>3</v>
      </c>
      <c r="I8" s="40">
        <v>3</v>
      </c>
      <c r="J8" s="40">
        <v>5</v>
      </c>
      <c r="K8" s="41">
        <v>3</v>
      </c>
      <c r="L8" s="39">
        <v>0</v>
      </c>
      <c r="M8" s="29">
        <v>5</v>
      </c>
      <c r="N8" s="29">
        <v>5</v>
      </c>
      <c r="O8" s="29">
        <v>0</v>
      </c>
      <c r="P8" s="15">
        <v>0</v>
      </c>
      <c r="Q8" s="66">
        <v>5</v>
      </c>
      <c r="R8" s="67">
        <v>5</v>
      </c>
      <c r="S8" s="67">
        <v>5</v>
      </c>
      <c r="T8" s="67">
        <v>5</v>
      </c>
      <c r="U8" s="68">
        <v>5</v>
      </c>
      <c r="V8" s="35">
        <v>5</v>
      </c>
      <c r="W8" s="15">
        <v>5</v>
      </c>
      <c r="X8" s="33">
        <v>101</v>
      </c>
      <c r="Y8" s="10">
        <f>SUM(C8:W8)</f>
        <v>81</v>
      </c>
      <c r="Z8" s="5">
        <f>Y8/X8</f>
        <v>0.80198019801980203</v>
      </c>
      <c r="AA8" s="27">
        <f t="shared" si="0"/>
        <v>4</v>
      </c>
    </row>
    <row r="9" spans="1:27" ht="105">
      <c r="A9" s="3">
        <v>506</v>
      </c>
      <c r="B9" s="4" t="s">
        <v>30</v>
      </c>
      <c r="C9" s="12">
        <v>3</v>
      </c>
      <c r="D9" s="78">
        <v>0</v>
      </c>
      <c r="E9" s="6">
        <v>5</v>
      </c>
      <c r="F9" s="10">
        <v>5</v>
      </c>
      <c r="G9" s="62">
        <v>5</v>
      </c>
      <c r="H9" s="63">
        <v>3</v>
      </c>
      <c r="I9" s="40">
        <v>3</v>
      </c>
      <c r="J9" s="40">
        <v>5</v>
      </c>
      <c r="K9" s="41">
        <v>5</v>
      </c>
      <c r="L9" s="79">
        <v>0</v>
      </c>
      <c r="M9" s="84">
        <v>0</v>
      </c>
      <c r="N9" s="84">
        <v>0</v>
      </c>
      <c r="O9" s="29">
        <v>0</v>
      </c>
      <c r="P9" s="15">
        <v>0</v>
      </c>
      <c r="Q9" s="66">
        <v>5</v>
      </c>
      <c r="R9" s="67">
        <v>5</v>
      </c>
      <c r="S9" s="67">
        <v>5</v>
      </c>
      <c r="T9" s="67">
        <v>5</v>
      </c>
      <c r="U9" s="68">
        <v>5</v>
      </c>
      <c r="V9" s="35">
        <v>5</v>
      </c>
      <c r="W9" s="15">
        <v>5</v>
      </c>
      <c r="X9" s="33">
        <v>81</v>
      </c>
      <c r="Y9" s="10">
        <f>SUM(C9:W9)</f>
        <v>69</v>
      </c>
      <c r="Z9" s="5">
        <f>Y9/X9</f>
        <v>0.85185185185185186</v>
      </c>
      <c r="AA9" s="27">
        <f t="shared" si="0"/>
        <v>4.3</v>
      </c>
    </row>
    <row r="10" spans="1:27" ht="90">
      <c r="A10" s="3">
        <v>911</v>
      </c>
      <c r="B10" s="4" t="s">
        <v>31</v>
      </c>
      <c r="C10" s="12">
        <v>0</v>
      </c>
      <c r="D10" s="78">
        <v>0</v>
      </c>
      <c r="E10" s="6">
        <v>5</v>
      </c>
      <c r="F10" s="10">
        <v>5</v>
      </c>
      <c r="G10" s="62">
        <v>5</v>
      </c>
      <c r="H10" s="63">
        <v>0</v>
      </c>
      <c r="I10" s="40">
        <v>3</v>
      </c>
      <c r="J10" s="40">
        <v>5</v>
      </c>
      <c r="K10" s="41">
        <v>3</v>
      </c>
      <c r="L10" s="79">
        <v>0</v>
      </c>
      <c r="M10" s="84">
        <v>0</v>
      </c>
      <c r="N10" s="84">
        <v>0</v>
      </c>
      <c r="O10" s="29">
        <v>0</v>
      </c>
      <c r="P10" s="15">
        <v>0</v>
      </c>
      <c r="Q10" s="66">
        <v>5</v>
      </c>
      <c r="R10" s="67">
        <v>5</v>
      </c>
      <c r="S10" s="67">
        <v>5</v>
      </c>
      <c r="T10" s="67">
        <v>5</v>
      </c>
      <c r="U10" s="68">
        <v>5</v>
      </c>
      <c r="V10" s="35">
        <v>5</v>
      </c>
      <c r="W10" s="15">
        <v>5</v>
      </c>
      <c r="X10" s="33">
        <v>81</v>
      </c>
      <c r="Y10" s="10">
        <f>SUM(C10:W10)</f>
        <v>61</v>
      </c>
      <c r="Z10" s="5">
        <f>Y10/X10</f>
        <v>0.75308641975308643</v>
      </c>
      <c r="AA10" s="27">
        <f t="shared" si="0"/>
        <v>3.8</v>
      </c>
    </row>
    <row r="11" spans="1:27" ht="36.75" customHeight="1" thickBot="1">
      <c r="A11" s="89" t="s">
        <v>11</v>
      </c>
      <c r="B11" s="89"/>
      <c r="C11" s="13"/>
      <c r="D11" s="7"/>
      <c r="E11" s="7"/>
      <c r="F11" s="36"/>
      <c r="G11" s="42"/>
      <c r="H11" s="42"/>
      <c r="I11" s="42"/>
      <c r="J11" s="42"/>
      <c r="K11" s="43"/>
      <c r="L11" s="13"/>
      <c r="M11" s="7"/>
      <c r="N11" s="22"/>
      <c r="O11" s="7"/>
      <c r="P11" s="14"/>
      <c r="Q11" s="44"/>
      <c r="R11" s="45"/>
      <c r="S11" s="45"/>
      <c r="T11" s="45"/>
      <c r="U11" s="43"/>
      <c r="V11" s="37"/>
      <c r="W11" s="32"/>
      <c r="X11" s="90" t="s">
        <v>27</v>
      </c>
      <c r="Y11" s="91"/>
      <c r="Z11" s="91"/>
      <c r="AA11" s="38">
        <f>(SUM(AA6:AA10)/5)</f>
        <v>4.0999999999999996</v>
      </c>
    </row>
    <row r="12" spans="1:27" ht="36.75" customHeight="1" thickBot="1">
      <c r="A12" s="9"/>
      <c r="B12" s="11" t="s">
        <v>26</v>
      </c>
      <c r="C12" s="46">
        <f>AVERAGE(C6:C10)</f>
        <v>1.8</v>
      </c>
      <c r="D12" s="47">
        <f>(D6+D7+D8+D9+D10)/5</f>
        <v>1.8</v>
      </c>
      <c r="E12" s="47">
        <f t="shared" ref="E12:J12" si="1">(E6+E7+E8+E9+E10)/5</f>
        <v>5</v>
      </c>
      <c r="F12" s="47">
        <f t="shared" si="1"/>
        <v>5</v>
      </c>
      <c r="G12" s="48">
        <f t="shared" si="1"/>
        <v>5</v>
      </c>
      <c r="H12" s="48">
        <f t="shared" si="1"/>
        <v>1.8</v>
      </c>
      <c r="I12" s="48">
        <f t="shared" si="1"/>
        <v>3</v>
      </c>
      <c r="J12" s="48">
        <f t="shared" si="1"/>
        <v>4.8</v>
      </c>
      <c r="K12" s="49">
        <f>(K6+K7+K8+K9+K10)/5</f>
        <v>3.2</v>
      </c>
      <c r="L12" s="46">
        <f>(L6+L7+L8+L9+L10)/5</f>
        <v>0.2</v>
      </c>
      <c r="M12" s="47">
        <f t="shared" ref="M12:O12" si="2">(M6+M7+M8+M9+M10)/5</f>
        <v>2</v>
      </c>
      <c r="N12" s="47">
        <f t="shared" si="2"/>
        <v>2</v>
      </c>
      <c r="O12" s="47">
        <f t="shared" si="2"/>
        <v>2</v>
      </c>
      <c r="P12" s="49">
        <f>(P6+P7+P8+P9+P10)/5</f>
        <v>0</v>
      </c>
      <c r="Q12" s="46">
        <f>(Q6+Q7+Q8+Q9+Q10)/5</f>
        <v>5</v>
      </c>
      <c r="R12" s="47">
        <f t="shared" ref="R12:T12" si="3">(R6+R7+R8+R9+R10)/5</f>
        <v>5</v>
      </c>
      <c r="S12" s="47">
        <f t="shared" si="3"/>
        <v>5</v>
      </c>
      <c r="T12" s="47">
        <f t="shared" si="3"/>
        <v>5</v>
      </c>
      <c r="U12" s="49">
        <f>(U6+U7+U8+U9+U10)/5</f>
        <v>5</v>
      </c>
      <c r="V12" s="46">
        <f>(V6+V7+V8+V9+V10)/5</f>
        <v>5</v>
      </c>
      <c r="W12" s="49">
        <f>(W6+W7+W8+W9+W10)/5</f>
        <v>5</v>
      </c>
      <c r="AA12" s="8"/>
    </row>
    <row r="14" spans="1:27">
      <c r="A14" s="21"/>
      <c r="B14" s="80"/>
      <c r="C14" s="83" t="s">
        <v>84</v>
      </c>
    </row>
    <row r="15" spans="1:27">
      <c r="A15" s="21"/>
      <c r="B15" s="21"/>
    </row>
    <row r="16" spans="1:27" s="7" customFormat="1">
      <c r="A16" s="22"/>
      <c r="B16" s="81"/>
      <c r="C16" s="82" t="s">
        <v>83</v>
      </c>
      <c r="N16" s="22"/>
    </row>
    <row r="17" spans="1:14">
      <c r="A17" s="21"/>
      <c r="B17" s="21"/>
    </row>
    <row r="20" spans="1:14" s="7" customFormat="1" ht="15" customHeight="1">
      <c r="N20" s="22"/>
    </row>
    <row r="23" spans="1:14" ht="109.5" customHeight="1"/>
    <row r="24" spans="1:14" s="7" customFormat="1">
      <c r="N24" s="22"/>
    </row>
  </sheetData>
  <autoFilter ref="A5:AA12"/>
  <dataConsolidate/>
  <mergeCells count="12">
    <mergeCell ref="AA4:AA5"/>
    <mergeCell ref="A1:AA1"/>
    <mergeCell ref="A11:B11"/>
    <mergeCell ref="X11:Z11"/>
    <mergeCell ref="A4:B4"/>
    <mergeCell ref="L4:P4"/>
    <mergeCell ref="X4:X5"/>
    <mergeCell ref="Y4:Y5"/>
    <mergeCell ref="Z4:Z5"/>
    <mergeCell ref="C4:K4"/>
    <mergeCell ref="Q4:U4"/>
    <mergeCell ref="V4:W4"/>
  </mergeCells>
  <phoneticPr fontId="0" type="noConversion"/>
  <pageMargins left="0.74803149606299213" right="0.33" top="0.47244094488188981" bottom="0.47244094488188981" header="0.51181102362204722" footer="0.51181102362204722"/>
  <pageSetup paperSize="8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E24" sqref="E24"/>
    </sheetView>
  </sheetViews>
  <sheetFormatPr defaultRowHeight="15.75"/>
  <cols>
    <col min="1" max="1" width="8.85546875" style="16" customWidth="1"/>
    <col min="2" max="2" width="59.140625" style="16" customWidth="1"/>
    <col min="3" max="3" width="17.7109375" style="16" customWidth="1"/>
    <col min="4" max="4" width="23.7109375" style="16" customWidth="1"/>
    <col min="5" max="5" width="20.7109375" style="16" customWidth="1"/>
    <col min="6" max="6" width="19.5703125" style="16" customWidth="1"/>
    <col min="7" max="16384" width="9.140625" style="16"/>
  </cols>
  <sheetData>
    <row r="1" spans="1:6" ht="18.75">
      <c r="B1" s="104" t="s">
        <v>14</v>
      </c>
      <c r="C1" s="104"/>
      <c r="D1" s="104"/>
      <c r="E1" s="104"/>
    </row>
    <row r="2" spans="1:6" ht="14.45" customHeight="1">
      <c r="B2" s="104" t="s">
        <v>15</v>
      </c>
      <c r="C2" s="104"/>
      <c r="D2" s="104"/>
      <c r="E2" s="104"/>
    </row>
    <row r="3" spans="1:6" ht="14.45" customHeight="1">
      <c r="B3" s="104" t="s">
        <v>90</v>
      </c>
      <c r="C3" s="104"/>
      <c r="D3" s="104"/>
      <c r="E3" s="104"/>
    </row>
    <row r="5" spans="1:6" ht="141.75">
      <c r="A5" s="50" t="s">
        <v>16</v>
      </c>
      <c r="B5" s="51" t="s">
        <v>17</v>
      </c>
      <c r="C5" s="50" t="s">
        <v>18</v>
      </c>
      <c r="D5" s="50" t="s">
        <v>51</v>
      </c>
      <c r="E5" s="50" t="s">
        <v>52</v>
      </c>
      <c r="F5" s="50" t="s">
        <v>28</v>
      </c>
    </row>
    <row r="6" spans="1:6">
      <c r="A6" s="52">
        <v>1</v>
      </c>
      <c r="B6" s="53">
        <v>2</v>
      </c>
      <c r="C6" s="53">
        <v>3</v>
      </c>
      <c r="D6" s="53">
        <v>4</v>
      </c>
      <c r="E6" s="52">
        <v>5</v>
      </c>
      <c r="F6" s="52">
        <v>6</v>
      </c>
    </row>
    <row r="7" spans="1:6">
      <c r="A7" s="103" t="s">
        <v>53</v>
      </c>
      <c r="B7" s="103"/>
      <c r="C7" s="103"/>
      <c r="D7" s="103"/>
      <c r="E7" s="103"/>
      <c r="F7" s="103"/>
    </row>
    <row r="8" spans="1:6" ht="63">
      <c r="A8" s="54" t="s">
        <v>2</v>
      </c>
      <c r="B8" s="55" t="s">
        <v>54</v>
      </c>
      <c r="C8" s="56">
        <f>Отчет!C12</f>
        <v>1.8</v>
      </c>
      <c r="D8" s="50" t="s">
        <v>91</v>
      </c>
      <c r="E8" s="50" t="s">
        <v>24</v>
      </c>
      <c r="F8" s="51" t="s">
        <v>24</v>
      </c>
    </row>
    <row r="9" spans="1:6" ht="47.25">
      <c r="A9" s="54" t="s">
        <v>3</v>
      </c>
      <c r="B9" s="55" t="s">
        <v>55</v>
      </c>
      <c r="C9" s="56">
        <f>Отчет!D12</f>
        <v>1.8</v>
      </c>
      <c r="D9" s="50" t="s">
        <v>24</v>
      </c>
      <c r="E9" s="50">
        <v>503</v>
      </c>
      <c r="F9" s="50" t="s">
        <v>77</v>
      </c>
    </row>
    <row r="10" spans="1:6" ht="35.25" customHeight="1">
      <c r="A10" s="54" t="s">
        <v>4</v>
      </c>
      <c r="B10" s="55" t="s">
        <v>56</v>
      </c>
      <c r="C10" s="56">
        <f>Отчет!E12</f>
        <v>5</v>
      </c>
      <c r="D10" s="50" t="s">
        <v>24</v>
      </c>
      <c r="E10" s="50" t="s">
        <v>76</v>
      </c>
      <c r="F10" s="50" t="s">
        <v>24</v>
      </c>
    </row>
    <row r="11" spans="1:6" ht="36.75" customHeight="1">
      <c r="A11" s="54" t="s">
        <v>5</v>
      </c>
      <c r="B11" s="55" t="s">
        <v>57</v>
      </c>
      <c r="C11" s="56">
        <f>Отчет!F12</f>
        <v>5</v>
      </c>
      <c r="D11" s="50" t="s">
        <v>24</v>
      </c>
      <c r="E11" s="50" t="s">
        <v>76</v>
      </c>
      <c r="F11" s="50" t="s">
        <v>24</v>
      </c>
    </row>
    <row r="12" spans="1:6" ht="52.5" customHeight="1">
      <c r="A12" s="69" t="s">
        <v>45</v>
      </c>
      <c r="B12" s="70" t="s">
        <v>58</v>
      </c>
      <c r="C12" s="71">
        <f>Отчет!G12</f>
        <v>5</v>
      </c>
      <c r="D12" s="50" t="s">
        <v>24</v>
      </c>
      <c r="E12" s="50" t="s">
        <v>76</v>
      </c>
      <c r="F12" s="50" t="s">
        <v>24</v>
      </c>
    </row>
    <row r="13" spans="1:6" ht="36" customHeight="1">
      <c r="A13" s="69" t="s">
        <v>75</v>
      </c>
      <c r="B13" s="70" t="s">
        <v>59</v>
      </c>
      <c r="C13" s="71">
        <f>Отчет!H12</f>
        <v>1.8</v>
      </c>
      <c r="D13" s="50" t="s">
        <v>92</v>
      </c>
      <c r="E13" s="50" t="s">
        <v>93</v>
      </c>
      <c r="F13" s="50" t="s">
        <v>24</v>
      </c>
    </row>
    <row r="14" spans="1:6" ht="26.25" customHeight="1">
      <c r="A14" s="54" t="s">
        <v>6</v>
      </c>
      <c r="B14" s="55" t="s">
        <v>60</v>
      </c>
      <c r="C14" s="56">
        <f>Отчет!I12</f>
        <v>3</v>
      </c>
      <c r="D14" s="50" t="s">
        <v>24</v>
      </c>
      <c r="E14" s="50" t="s">
        <v>76</v>
      </c>
      <c r="F14" s="50" t="s">
        <v>24</v>
      </c>
    </row>
    <row r="15" spans="1:6" ht="47.25">
      <c r="A15" s="69" t="s">
        <v>85</v>
      </c>
      <c r="B15" s="70" t="s">
        <v>61</v>
      </c>
      <c r="C15" s="71">
        <f>Отчет!J12</f>
        <v>4.8</v>
      </c>
      <c r="D15" s="50" t="s">
        <v>24</v>
      </c>
      <c r="E15" s="50" t="s">
        <v>87</v>
      </c>
      <c r="F15" s="50" t="s">
        <v>24</v>
      </c>
    </row>
    <row r="16" spans="1:6" ht="39" customHeight="1">
      <c r="A16" s="69" t="s">
        <v>86</v>
      </c>
      <c r="B16" s="70" t="s">
        <v>62</v>
      </c>
      <c r="C16" s="71">
        <f>Отчет!K12</f>
        <v>3.2</v>
      </c>
      <c r="D16" s="50">
        <v>503</v>
      </c>
      <c r="E16" s="50" t="s">
        <v>94</v>
      </c>
      <c r="F16" s="50" t="s">
        <v>24</v>
      </c>
    </row>
    <row r="17" spans="1:6">
      <c r="A17" s="103" t="s">
        <v>39</v>
      </c>
      <c r="B17" s="103"/>
      <c r="C17" s="103"/>
      <c r="D17" s="103"/>
      <c r="E17" s="103"/>
      <c r="F17" s="103"/>
    </row>
    <row r="18" spans="1:6" ht="47.25">
      <c r="A18" s="54" t="s">
        <v>9</v>
      </c>
      <c r="B18" s="55" t="s">
        <v>63</v>
      </c>
      <c r="C18" s="56">
        <f>Отчет!L12</f>
        <v>0.2</v>
      </c>
      <c r="D18" s="50">
        <v>504</v>
      </c>
      <c r="E18" s="50" t="s">
        <v>24</v>
      </c>
      <c r="F18" s="50" t="s">
        <v>77</v>
      </c>
    </row>
    <row r="19" spans="1:6" ht="47.25">
      <c r="A19" s="54" t="s">
        <v>36</v>
      </c>
      <c r="B19" s="55" t="s">
        <v>64</v>
      </c>
      <c r="C19" s="56">
        <f>Отчет!M12</f>
        <v>2</v>
      </c>
      <c r="D19" s="50" t="s">
        <v>24</v>
      </c>
      <c r="E19" s="50" t="s">
        <v>79</v>
      </c>
      <c r="F19" s="50" t="s">
        <v>78</v>
      </c>
    </row>
    <row r="20" spans="1:6" ht="47.25">
      <c r="A20" s="54" t="s">
        <v>37</v>
      </c>
      <c r="B20" s="55" t="s">
        <v>65</v>
      </c>
      <c r="C20" s="56">
        <f>Отчет!N12</f>
        <v>2</v>
      </c>
      <c r="D20" s="50" t="s">
        <v>24</v>
      </c>
      <c r="E20" s="50" t="s">
        <v>79</v>
      </c>
      <c r="F20" s="50" t="s">
        <v>78</v>
      </c>
    </row>
    <row r="21" spans="1:6" ht="31.5">
      <c r="A21" s="54" t="s">
        <v>10</v>
      </c>
      <c r="B21" s="55" t="s">
        <v>66</v>
      </c>
      <c r="C21" s="56">
        <f>Отчет!O12</f>
        <v>2</v>
      </c>
      <c r="D21" s="50" t="s">
        <v>96</v>
      </c>
      <c r="E21" s="50" t="s">
        <v>95</v>
      </c>
      <c r="F21" s="50" t="s">
        <v>24</v>
      </c>
    </row>
    <row r="22" spans="1:6" ht="31.5">
      <c r="A22" s="54" t="s">
        <v>38</v>
      </c>
      <c r="B22" s="55" t="s">
        <v>67</v>
      </c>
      <c r="C22" s="56">
        <f>Отчет!P12</f>
        <v>0</v>
      </c>
      <c r="D22" s="50" t="s">
        <v>76</v>
      </c>
      <c r="E22" s="50" t="s">
        <v>24</v>
      </c>
      <c r="F22" s="50" t="s">
        <v>24</v>
      </c>
    </row>
    <row r="23" spans="1:6">
      <c r="A23" s="103" t="s">
        <v>40</v>
      </c>
      <c r="B23" s="103"/>
      <c r="C23" s="103"/>
      <c r="D23" s="103"/>
      <c r="E23" s="103"/>
      <c r="F23" s="103"/>
    </row>
    <row r="24" spans="1:6" ht="38.25" customHeight="1">
      <c r="A24" s="69" t="s">
        <v>46</v>
      </c>
      <c r="B24" s="70" t="s">
        <v>68</v>
      </c>
      <c r="C24" s="71">
        <f>Отчет!Q12</f>
        <v>5</v>
      </c>
      <c r="D24" s="50" t="s">
        <v>24</v>
      </c>
      <c r="E24" s="50" t="s">
        <v>76</v>
      </c>
      <c r="F24" s="50" t="s">
        <v>24</v>
      </c>
    </row>
    <row r="25" spans="1:6" ht="53.25" customHeight="1">
      <c r="A25" s="69" t="s">
        <v>47</v>
      </c>
      <c r="B25" s="70" t="s">
        <v>69</v>
      </c>
      <c r="C25" s="71">
        <f>Отчет!R12</f>
        <v>5</v>
      </c>
      <c r="D25" s="50" t="s">
        <v>24</v>
      </c>
      <c r="E25" s="50" t="s">
        <v>76</v>
      </c>
      <c r="F25" s="50" t="s">
        <v>24</v>
      </c>
    </row>
    <row r="26" spans="1:6" ht="34.5" customHeight="1">
      <c r="A26" s="69" t="s">
        <v>48</v>
      </c>
      <c r="B26" s="70" t="s">
        <v>70</v>
      </c>
      <c r="C26" s="71">
        <f>Отчет!S12</f>
        <v>5</v>
      </c>
      <c r="D26" s="50" t="s">
        <v>24</v>
      </c>
      <c r="E26" s="50" t="s">
        <v>76</v>
      </c>
      <c r="F26" s="50" t="s">
        <v>24</v>
      </c>
    </row>
    <row r="27" spans="1:6" ht="53.25" customHeight="1">
      <c r="A27" s="69" t="s">
        <v>49</v>
      </c>
      <c r="B27" s="70" t="s">
        <v>71</v>
      </c>
      <c r="C27" s="71">
        <f>Отчет!T12</f>
        <v>5</v>
      </c>
      <c r="D27" s="50" t="s">
        <v>24</v>
      </c>
      <c r="E27" s="50" t="s">
        <v>76</v>
      </c>
      <c r="F27" s="50" t="s">
        <v>24</v>
      </c>
    </row>
    <row r="28" spans="1:6" ht="34.5" customHeight="1">
      <c r="A28" s="69" t="s">
        <v>50</v>
      </c>
      <c r="B28" s="70" t="s">
        <v>72</v>
      </c>
      <c r="C28" s="71">
        <f>Отчет!U12</f>
        <v>5</v>
      </c>
      <c r="D28" s="50" t="s">
        <v>24</v>
      </c>
      <c r="E28" s="50" t="s">
        <v>76</v>
      </c>
      <c r="F28" s="50" t="s">
        <v>24</v>
      </c>
    </row>
    <row r="29" spans="1:6">
      <c r="A29" s="103" t="s">
        <v>41</v>
      </c>
      <c r="B29" s="103"/>
      <c r="C29" s="103"/>
      <c r="D29" s="103"/>
      <c r="E29" s="103"/>
      <c r="F29" s="103"/>
    </row>
    <row r="30" spans="1:6" ht="47.25">
      <c r="A30" s="54" t="s">
        <v>42</v>
      </c>
      <c r="B30" s="55" t="s">
        <v>73</v>
      </c>
      <c r="C30" s="56">
        <f>Отчет!V12</f>
        <v>5</v>
      </c>
      <c r="D30" s="50" t="s">
        <v>24</v>
      </c>
      <c r="E30" s="50" t="s">
        <v>76</v>
      </c>
      <c r="F30" s="50" t="s">
        <v>24</v>
      </c>
    </row>
    <row r="31" spans="1:6" ht="52.5" customHeight="1">
      <c r="A31" s="54" t="s">
        <v>43</v>
      </c>
      <c r="B31" s="55" t="s">
        <v>74</v>
      </c>
      <c r="C31" s="56">
        <f>Отчет!W12</f>
        <v>5</v>
      </c>
      <c r="D31" s="50" t="s">
        <v>24</v>
      </c>
      <c r="E31" s="50" t="s">
        <v>76</v>
      </c>
      <c r="F31" s="50" t="s">
        <v>24</v>
      </c>
    </row>
  </sheetData>
  <mergeCells count="7">
    <mergeCell ref="A29:F29"/>
    <mergeCell ref="B1:E1"/>
    <mergeCell ref="B2:E2"/>
    <mergeCell ref="A7:F7"/>
    <mergeCell ref="A17:F17"/>
    <mergeCell ref="B3:E3"/>
    <mergeCell ref="A23:F23"/>
  </mergeCells>
  <phoneticPr fontId="0" type="noConversion"/>
  <pageMargins left="0.74803149606299213" right="0.39370078740157483" top="0.98425196850393704" bottom="0.98425196850393704" header="0.51181102362204722" footer="0.51181102362204722"/>
  <pageSetup paperSize="9" scale="91" fitToHeight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C6" sqref="C6"/>
    </sheetView>
  </sheetViews>
  <sheetFormatPr defaultRowHeight="15.75"/>
  <cols>
    <col min="1" max="1" width="7.28515625" style="16" customWidth="1"/>
    <col min="2" max="2" width="35.140625" style="16" customWidth="1"/>
    <col min="3" max="3" width="18" style="16" customWidth="1"/>
    <col min="4" max="5" width="18.5703125" style="16" customWidth="1"/>
    <col min="6" max="16384" width="9.140625" style="16"/>
  </cols>
  <sheetData>
    <row r="1" spans="1:5">
      <c r="E1" s="17"/>
    </row>
    <row r="2" spans="1:5" ht="59.25" customHeight="1">
      <c r="A2" s="105" t="s">
        <v>97</v>
      </c>
      <c r="B2" s="105"/>
      <c r="C2" s="105"/>
      <c r="D2" s="105"/>
      <c r="E2" s="105"/>
    </row>
    <row r="4" spans="1:5" ht="78.75">
      <c r="A4" s="18" t="s">
        <v>19</v>
      </c>
      <c r="B4" s="18" t="s">
        <v>20</v>
      </c>
      <c r="C4" s="18" t="s">
        <v>25</v>
      </c>
      <c r="D4" s="18" t="s">
        <v>21</v>
      </c>
      <c r="E4" s="18" t="s">
        <v>22</v>
      </c>
    </row>
    <row r="5" spans="1:5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5" ht="66" customHeight="1">
      <c r="A6" s="19">
        <v>1</v>
      </c>
      <c r="B6" s="4" t="s">
        <v>32</v>
      </c>
      <c r="C6" s="20">
        <f>Отчет!AA6</f>
        <v>4.5</v>
      </c>
      <c r="D6" s="23">
        <f>Отчет!Y6</f>
        <v>81</v>
      </c>
      <c r="E6" s="23">
        <f>Отчет!X6</f>
        <v>91</v>
      </c>
    </row>
    <row r="7" spans="1:5" ht="66" customHeight="1">
      <c r="A7" s="19">
        <v>2</v>
      </c>
      <c r="B7" s="4" t="s">
        <v>80</v>
      </c>
      <c r="C7" s="20">
        <f>Отчет!AA9</f>
        <v>4.3</v>
      </c>
      <c r="D7" s="23">
        <f>Отчет!Y9</f>
        <v>69</v>
      </c>
      <c r="E7" s="23">
        <f>Отчет!X9</f>
        <v>81</v>
      </c>
    </row>
    <row r="8" spans="1:5" ht="66" customHeight="1">
      <c r="A8" s="19">
        <v>3</v>
      </c>
      <c r="B8" s="4" t="s">
        <v>34</v>
      </c>
      <c r="C8" s="20">
        <f>Отчет!AA8</f>
        <v>4</v>
      </c>
      <c r="D8" s="23">
        <f>Отчет!Y8</f>
        <v>81</v>
      </c>
      <c r="E8" s="23">
        <f>Отчет!X8</f>
        <v>101</v>
      </c>
    </row>
    <row r="9" spans="1:5" ht="66" customHeight="1">
      <c r="A9" s="19">
        <v>4</v>
      </c>
      <c r="B9" s="4" t="s">
        <v>33</v>
      </c>
      <c r="C9" s="20">
        <f>Отчет!AA7</f>
        <v>3.9</v>
      </c>
      <c r="D9" s="23">
        <f>Отчет!Y7</f>
        <v>71</v>
      </c>
      <c r="E9" s="23">
        <f>Отчет!X7</f>
        <v>91</v>
      </c>
    </row>
    <row r="10" spans="1:5" ht="66" customHeight="1">
      <c r="A10" s="19">
        <v>5</v>
      </c>
      <c r="B10" s="4" t="s">
        <v>31</v>
      </c>
      <c r="C10" s="20">
        <f>Отчет!AA10</f>
        <v>3.8</v>
      </c>
      <c r="D10" s="23">
        <f>Отчет!Y10</f>
        <v>61</v>
      </c>
      <c r="E10" s="23">
        <f>Отчет!X10</f>
        <v>81</v>
      </c>
    </row>
    <row r="11" spans="1:5" ht="89.25" customHeight="1">
      <c r="A11" s="106" t="s">
        <v>23</v>
      </c>
      <c r="B11" s="99"/>
      <c r="C11" s="57">
        <f>(C6+C9+C8+C7+C10)/5</f>
        <v>4.0999999999999996</v>
      </c>
      <c r="D11" s="18" t="s">
        <v>24</v>
      </c>
      <c r="E11" s="18" t="s">
        <v>24</v>
      </c>
    </row>
  </sheetData>
  <mergeCells count="2">
    <mergeCell ref="A2:E2"/>
    <mergeCell ref="A11:B11"/>
  </mergeCells>
  <phoneticPr fontId="0" type="noConversion"/>
  <pageMargins left="0.75" right="0.75" top="0.51" bottom="0.49" header="0.5" footer="0.5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H45:I45"/>
  <sheetViews>
    <sheetView workbookViewId="0">
      <selection activeCell="Z18" sqref="Z18"/>
    </sheetView>
  </sheetViews>
  <sheetFormatPr defaultRowHeight="12.75"/>
  <sheetData>
    <row r="45" spans="8:9">
      <c r="H45" s="58"/>
      <c r="I45" s="58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"/>
  <sheetViews>
    <sheetView workbookViewId="0"/>
  </sheetViews>
  <sheetFormatPr defaultRowHeight="12.75"/>
  <cols>
    <col min="1" max="1" width="14.85546875" bestFit="1" customWidth="1"/>
    <col min="2" max="2" width="43.28515625" customWidth="1"/>
    <col min="25" max="25" width="11" bestFit="1" customWidth="1"/>
  </cols>
  <sheetData>
    <row r="1" spans="1:27" ht="38.25" customHeight="1">
      <c r="A1" s="85" t="s">
        <v>88</v>
      </c>
    </row>
    <row r="2" spans="1:27" s="2" customFormat="1" ht="30" customHeight="1">
      <c r="A2" s="59" t="s">
        <v>1</v>
      </c>
      <c r="B2" s="59" t="s">
        <v>29</v>
      </c>
      <c r="C2" s="26" t="s">
        <v>2</v>
      </c>
      <c r="D2" s="26" t="s">
        <v>3</v>
      </c>
      <c r="E2" s="26" t="s">
        <v>4</v>
      </c>
      <c r="F2" s="26" t="s">
        <v>5</v>
      </c>
      <c r="G2" s="61" t="s">
        <v>45</v>
      </c>
      <c r="H2" s="61" t="s">
        <v>44</v>
      </c>
      <c r="I2" s="26" t="s">
        <v>6</v>
      </c>
      <c r="J2" s="26" t="s">
        <v>7</v>
      </c>
      <c r="K2" s="26" t="s">
        <v>8</v>
      </c>
      <c r="L2" s="26" t="s">
        <v>9</v>
      </c>
      <c r="M2" s="26" t="s">
        <v>36</v>
      </c>
      <c r="N2" s="26" t="s">
        <v>37</v>
      </c>
      <c r="O2" s="26" t="s">
        <v>10</v>
      </c>
      <c r="P2" s="26" t="s">
        <v>38</v>
      </c>
      <c r="Q2" s="61" t="s">
        <v>46</v>
      </c>
      <c r="R2" s="61" t="s">
        <v>47</v>
      </c>
      <c r="S2" s="61" t="s">
        <v>48</v>
      </c>
      <c r="T2" s="61" t="s">
        <v>49</v>
      </c>
      <c r="U2" s="61" t="s">
        <v>50</v>
      </c>
      <c r="V2" s="26" t="s">
        <v>42</v>
      </c>
      <c r="W2" s="26" t="s">
        <v>43</v>
      </c>
      <c r="X2" s="72" t="s">
        <v>81</v>
      </c>
      <c r="Y2" s="73" t="s">
        <v>82</v>
      </c>
      <c r="Z2"/>
      <c r="AA2"/>
    </row>
    <row r="3" spans="1:27" ht="30">
      <c r="A3" s="3">
        <v>501</v>
      </c>
      <c r="B3" s="59" t="s">
        <v>32</v>
      </c>
      <c r="C3" s="74">
        <v>5</v>
      </c>
      <c r="D3" s="75">
        <v>0</v>
      </c>
      <c r="E3" s="74">
        <v>5</v>
      </c>
      <c r="F3" s="74">
        <v>5</v>
      </c>
      <c r="G3" s="74">
        <v>5</v>
      </c>
      <c r="H3" s="74">
        <v>3</v>
      </c>
      <c r="I3" s="74">
        <v>3</v>
      </c>
      <c r="J3" s="74">
        <v>5</v>
      </c>
      <c r="K3" s="74">
        <v>5</v>
      </c>
      <c r="L3" s="75">
        <v>0</v>
      </c>
      <c r="M3" s="74">
        <v>5</v>
      </c>
      <c r="N3" s="74">
        <v>5</v>
      </c>
      <c r="O3" s="74">
        <v>5</v>
      </c>
      <c r="P3" s="74">
        <v>5</v>
      </c>
      <c r="Q3" s="74">
        <v>5</v>
      </c>
      <c r="R3" s="74">
        <v>5</v>
      </c>
      <c r="S3" s="74">
        <v>5</v>
      </c>
      <c r="T3" s="74">
        <v>5</v>
      </c>
      <c r="U3" s="74">
        <v>5</v>
      </c>
      <c r="V3" s="74">
        <v>5</v>
      </c>
      <c r="W3" s="74">
        <v>5</v>
      </c>
      <c r="X3" s="76">
        <f>SUM(C3:W3)</f>
        <v>91</v>
      </c>
      <c r="Y3" s="77">
        <f>SUM(C3:F3)+SUM(I3:P3)+SUM(V3:W3)</f>
        <v>58</v>
      </c>
    </row>
    <row r="4" spans="1:27" ht="15.75">
      <c r="A4" s="3">
        <v>503</v>
      </c>
      <c r="B4" s="59" t="s">
        <v>33</v>
      </c>
      <c r="C4" s="74">
        <v>5</v>
      </c>
      <c r="D4" s="74">
        <v>5</v>
      </c>
      <c r="E4" s="74">
        <v>5</v>
      </c>
      <c r="F4" s="74">
        <v>5</v>
      </c>
      <c r="G4" s="74">
        <v>5</v>
      </c>
      <c r="H4" s="74">
        <v>3</v>
      </c>
      <c r="I4" s="74">
        <v>3</v>
      </c>
      <c r="J4" s="74">
        <v>5</v>
      </c>
      <c r="K4" s="74">
        <v>5</v>
      </c>
      <c r="L4" s="74">
        <v>5</v>
      </c>
      <c r="M4" s="75">
        <v>0</v>
      </c>
      <c r="N4" s="75">
        <v>0</v>
      </c>
      <c r="O4" s="74">
        <v>5</v>
      </c>
      <c r="P4" s="74">
        <v>5</v>
      </c>
      <c r="Q4" s="74">
        <v>5</v>
      </c>
      <c r="R4" s="74">
        <v>5</v>
      </c>
      <c r="S4" s="74">
        <v>5</v>
      </c>
      <c r="T4" s="74">
        <v>5</v>
      </c>
      <c r="U4" s="74">
        <v>5</v>
      </c>
      <c r="V4" s="74">
        <v>5</v>
      </c>
      <c r="W4" s="74">
        <v>5</v>
      </c>
      <c r="X4" s="76">
        <f>SUM(C4:W4)</f>
        <v>91</v>
      </c>
      <c r="Y4" s="77">
        <f t="shared" ref="Y4:Y7" si="0">SUM(C4:F4)+SUM(I4:P4)+SUM(V4:W4)</f>
        <v>58</v>
      </c>
    </row>
    <row r="5" spans="1:27" ht="30">
      <c r="A5" s="3">
        <v>504</v>
      </c>
      <c r="B5" s="59" t="s">
        <v>34</v>
      </c>
      <c r="C5" s="74">
        <v>5</v>
      </c>
      <c r="D5" s="74">
        <v>5</v>
      </c>
      <c r="E5" s="74">
        <v>5</v>
      </c>
      <c r="F5" s="74">
        <v>5</v>
      </c>
      <c r="G5" s="74">
        <v>5</v>
      </c>
      <c r="H5" s="74">
        <v>3</v>
      </c>
      <c r="I5" s="74">
        <v>3</v>
      </c>
      <c r="J5" s="74">
        <v>5</v>
      </c>
      <c r="K5" s="74">
        <v>5</v>
      </c>
      <c r="L5" s="74">
        <v>5</v>
      </c>
      <c r="M5" s="74">
        <v>5</v>
      </c>
      <c r="N5" s="74">
        <v>5</v>
      </c>
      <c r="O5" s="74">
        <v>5</v>
      </c>
      <c r="P5" s="74">
        <v>5</v>
      </c>
      <c r="Q5" s="74">
        <v>5</v>
      </c>
      <c r="R5" s="74">
        <v>5</v>
      </c>
      <c r="S5" s="74">
        <v>5</v>
      </c>
      <c r="T5" s="74">
        <v>5</v>
      </c>
      <c r="U5" s="74">
        <v>5</v>
      </c>
      <c r="V5" s="74">
        <v>5</v>
      </c>
      <c r="W5" s="74">
        <v>5</v>
      </c>
      <c r="X5" s="76">
        <f>SUM(C5:W5)</f>
        <v>101</v>
      </c>
      <c r="Y5" s="77">
        <f t="shared" si="0"/>
        <v>68</v>
      </c>
    </row>
    <row r="6" spans="1:27" ht="45">
      <c r="A6" s="3">
        <v>506</v>
      </c>
      <c r="B6" s="59" t="s">
        <v>30</v>
      </c>
      <c r="C6" s="74">
        <v>5</v>
      </c>
      <c r="D6" s="75">
        <v>0</v>
      </c>
      <c r="E6" s="74">
        <v>5</v>
      </c>
      <c r="F6" s="74">
        <v>5</v>
      </c>
      <c r="G6" s="74">
        <v>5</v>
      </c>
      <c r="H6" s="74">
        <v>3</v>
      </c>
      <c r="I6" s="74">
        <v>3</v>
      </c>
      <c r="J6" s="74">
        <v>5</v>
      </c>
      <c r="K6" s="74">
        <v>5</v>
      </c>
      <c r="L6" s="75">
        <v>0</v>
      </c>
      <c r="M6" s="75">
        <v>0</v>
      </c>
      <c r="N6" s="75">
        <v>0</v>
      </c>
      <c r="O6" s="74">
        <v>5</v>
      </c>
      <c r="P6" s="74">
        <v>5</v>
      </c>
      <c r="Q6" s="74">
        <v>5</v>
      </c>
      <c r="R6" s="74">
        <v>5</v>
      </c>
      <c r="S6" s="74">
        <v>5</v>
      </c>
      <c r="T6" s="74">
        <v>5</v>
      </c>
      <c r="U6" s="74">
        <v>5</v>
      </c>
      <c r="V6" s="74">
        <v>5</v>
      </c>
      <c r="W6" s="74">
        <v>5</v>
      </c>
      <c r="X6" s="76">
        <f>SUM(C6:W6)</f>
        <v>81</v>
      </c>
      <c r="Y6" s="77">
        <f t="shared" si="0"/>
        <v>48</v>
      </c>
    </row>
    <row r="7" spans="1:27" ht="45">
      <c r="A7" s="3">
        <v>911</v>
      </c>
      <c r="B7" s="59" t="s">
        <v>31</v>
      </c>
      <c r="C7" s="74">
        <v>5</v>
      </c>
      <c r="D7" s="75">
        <v>0</v>
      </c>
      <c r="E7" s="74">
        <v>5</v>
      </c>
      <c r="F7" s="74">
        <v>5</v>
      </c>
      <c r="G7" s="74">
        <v>5</v>
      </c>
      <c r="H7" s="74">
        <v>3</v>
      </c>
      <c r="I7" s="74">
        <v>3</v>
      </c>
      <c r="J7" s="74">
        <v>5</v>
      </c>
      <c r="K7" s="74">
        <v>5</v>
      </c>
      <c r="L7" s="75">
        <v>0</v>
      </c>
      <c r="M7" s="75">
        <v>0</v>
      </c>
      <c r="N7" s="75">
        <v>0</v>
      </c>
      <c r="O7" s="74">
        <v>5</v>
      </c>
      <c r="P7" s="74">
        <v>5</v>
      </c>
      <c r="Q7" s="74">
        <v>5</v>
      </c>
      <c r="R7" s="74">
        <v>5</v>
      </c>
      <c r="S7" s="74">
        <v>5</v>
      </c>
      <c r="T7" s="74">
        <v>5</v>
      </c>
      <c r="U7" s="74">
        <v>5</v>
      </c>
      <c r="V7" s="74">
        <v>5</v>
      </c>
      <c r="W7" s="74">
        <v>5</v>
      </c>
      <c r="X7" s="76">
        <f>SUM(C7:W7)</f>
        <v>81</v>
      </c>
      <c r="Y7" s="77">
        <f t="shared" si="0"/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</vt:lpstr>
      <vt:lpstr>Результаты</vt:lpstr>
      <vt:lpstr>Рейтинг</vt:lpstr>
      <vt:lpstr>Лист1</vt:lpstr>
      <vt:lpstr>Лист2</vt:lpstr>
      <vt:lpstr>Диаграмма1</vt:lpstr>
      <vt:lpstr>Результаты!Заголовки_для_печати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uef-grigulenko</cp:lastModifiedBy>
  <cp:lastPrinted>2013-08-26T08:17:39Z</cp:lastPrinted>
  <dcterms:created xsi:type="dcterms:W3CDTF">1996-10-08T23:32:33Z</dcterms:created>
  <dcterms:modified xsi:type="dcterms:W3CDTF">2014-05-21T07:45:36Z</dcterms:modified>
</cp:coreProperties>
</file>